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E7E48688-0F1C-475B-BF08-139332D9973D}" xr6:coauthVersionLast="45" xr6:coauthVersionMax="45" xr10:uidLastSave="{00000000-0000-0000-0000-000000000000}"/>
  <bookViews>
    <workbookView minimized="1" xWindow="2025" yWindow="2025" windowWidth="15375" windowHeight="7890" tabRatio="715" firstSheet="16" activeTab="30" xr2:uid="{00000000-000D-0000-FFFF-FFFF00000000}"/>
  </bookViews>
  <sheets>
    <sheet name="แบบกรอก" sheetId="44" r:id="rId1"/>
    <sheet name="น.1" sheetId="42" r:id="rId2"/>
    <sheet name="น.2" sheetId="41" r:id="rId3"/>
    <sheet name="น.3" sheetId="40" r:id="rId4"/>
    <sheet name="น.4" sheetId="39" r:id="rId5"/>
    <sheet name="น.5" sheetId="38" r:id="rId6"/>
    <sheet name="น.6" sheetId="37" r:id="rId7"/>
    <sheet name="น.7" sheetId="36" r:id="rId8"/>
    <sheet name="น.8" sheetId="35" r:id="rId9"/>
    <sheet name="น.9" sheetId="34" r:id="rId10"/>
    <sheet name="น.10" sheetId="33" r:id="rId11"/>
    <sheet name="น.11" sheetId="43" r:id="rId12"/>
    <sheet name="น.12" sheetId="1" r:id="rId13"/>
    <sheet name="น.13" sheetId="2" r:id="rId14"/>
    <sheet name="น.14" sheetId="5" r:id="rId15"/>
    <sheet name="น.15" sheetId="6" r:id="rId16"/>
    <sheet name="น.16" sheetId="46" r:id="rId17"/>
    <sheet name="น.17" sheetId="7" r:id="rId18"/>
    <sheet name="น.18" sheetId="47" r:id="rId19"/>
    <sheet name="น.19" sheetId="48" r:id="rId20"/>
    <sheet name="น.20" sheetId="49" r:id="rId21"/>
    <sheet name="น.21" sheetId="50" r:id="rId22"/>
    <sheet name="น.22" sheetId="51" r:id="rId23"/>
    <sheet name="น.23" sheetId="52" r:id="rId24"/>
    <sheet name="น.24" sheetId="53" r:id="rId25"/>
    <sheet name="น.25" sheetId="8" r:id="rId26"/>
    <sheet name="น.26" sheetId="9" r:id="rId27"/>
    <sheet name="น.27" sheetId="10" r:id="rId28"/>
    <sheet name="น.28" sheetId="11" r:id="rId29"/>
    <sheet name="น.29" sheetId="12" r:id="rId30"/>
    <sheet name="น.30" sheetId="13" r:id="rId31"/>
    <sheet name="ปก" sheetId="14" r:id="rId3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8" i="14" l="1"/>
  <c r="D22" i="14"/>
  <c r="D25" i="14"/>
  <c r="C6" i="12" l="1"/>
  <c r="D6" i="12"/>
  <c r="E6" i="12"/>
  <c r="F6" i="12"/>
  <c r="G6" i="12"/>
  <c r="C7" i="12"/>
  <c r="D7" i="12"/>
  <c r="E7" i="12"/>
  <c r="F7" i="12"/>
  <c r="G7" i="12"/>
  <c r="C8" i="12"/>
  <c r="D8" i="12"/>
  <c r="E8" i="12"/>
  <c r="F8" i="12"/>
  <c r="G8" i="12"/>
  <c r="C9" i="12"/>
  <c r="D9" i="12"/>
  <c r="E9" i="12"/>
  <c r="F9" i="12"/>
  <c r="G9" i="12"/>
  <c r="C10" i="12"/>
  <c r="D10" i="12"/>
  <c r="E10" i="12"/>
  <c r="F10" i="12"/>
  <c r="G10" i="12"/>
  <c r="C11" i="12"/>
  <c r="D11" i="12"/>
  <c r="E11" i="12"/>
  <c r="F11" i="12"/>
  <c r="G11" i="12"/>
  <c r="C12" i="12"/>
  <c r="D12" i="12"/>
  <c r="E12" i="12"/>
  <c r="F12" i="12"/>
  <c r="G12" i="12"/>
  <c r="C13" i="12"/>
  <c r="D13" i="12"/>
  <c r="E13" i="12"/>
  <c r="F13" i="12"/>
  <c r="G13" i="12"/>
  <c r="C14" i="12"/>
  <c r="D14" i="12"/>
  <c r="E14" i="12"/>
  <c r="F14" i="12"/>
  <c r="G14" i="12"/>
  <c r="C15" i="12"/>
  <c r="D15" i="12"/>
  <c r="E15" i="12"/>
  <c r="F15" i="12"/>
  <c r="G15" i="12"/>
  <c r="C16" i="12"/>
  <c r="D16" i="12"/>
  <c r="E16" i="12"/>
  <c r="F16" i="12"/>
  <c r="G16" i="12"/>
  <c r="C17" i="12"/>
  <c r="D17" i="12"/>
  <c r="E17" i="12"/>
  <c r="F17" i="12"/>
  <c r="G17" i="12"/>
  <c r="C21" i="11"/>
  <c r="D21" i="11"/>
  <c r="E21" i="11"/>
  <c r="F21" i="11"/>
  <c r="G21" i="11"/>
  <c r="C22" i="11"/>
  <c r="D22" i="11"/>
  <c r="E22" i="11"/>
  <c r="F22" i="11"/>
  <c r="G22" i="11"/>
  <c r="C23" i="11"/>
  <c r="D23" i="11"/>
  <c r="E23" i="11"/>
  <c r="F23" i="11"/>
  <c r="G23" i="11"/>
  <c r="C24" i="11"/>
  <c r="D24" i="11"/>
  <c r="E24" i="11"/>
  <c r="F24" i="11"/>
  <c r="G24" i="11"/>
  <c r="C25" i="11"/>
  <c r="D25" i="11"/>
  <c r="E25" i="11"/>
  <c r="F25" i="11"/>
  <c r="G25" i="11"/>
  <c r="C26" i="11"/>
  <c r="D26" i="11"/>
  <c r="E26" i="11"/>
  <c r="F26" i="11"/>
  <c r="G26" i="11"/>
  <c r="C27" i="11"/>
  <c r="D27" i="11"/>
  <c r="E27" i="11"/>
  <c r="F27" i="11"/>
  <c r="G27" i="11"/>
  <c r="C28" i="11"/>
  <c r="D28" i="11"/>
  <c r="E28" i="11"/>
  <c r="F28" i="11"/>
  <c r="G28" i="11"/>
  <c r="C29" i="11"/>
  <c r="D29" i="11"/>
  <c r="E29" i="11"/>
  <c r="F29" i="11"/>
  <c r="G29" i="11"/>
  <c r="C30" i="11"/>
  <c r="D30" i="11"/>
  <c r="E30" i="11"/>
  <c r="F30" i="11"/>
  <c r="G30" i="11"/>
  <c r="C31" i="11"/>
  <c r="D31" i="11"/>
  <c r="E31" i="11"/>
  <c r="F31" i="11"/>
  <c r="G31" i="11"/>
  <c r="C32" i="11"/>
  <c r="D32" i="11"/>
  <c r="E32" i="11"/>
  <c r="F32" i="11"/>
  <c r="G32" i="11"/>
  <c r="C5" i="11"/>
  <c r="D5" i="11"/>
  <c r="E5" i="11"/>
  <c r="F5" i="11"/>
  <c r="G5" i="11"/>
  <c r="C6" i="11"/>
  <c r="D6" i="11"/>
  <c r="E6" i="11"/>
  <c r="F6" i="11"/>
  <c r="G6" i="11"/>
  <c r="C7" i="11"/>
  <c r="D7" i="11"/>
  <c r="E7" i="11"/>
  <c r="F7" i="11"/>
  <c r="G7" i="11"/>
  <c r="C8" i="11"/>
  <c r="D8" i="11"/>
  <c r="E8" i="11"/>
  <c r="F8" i="11"/>
  <c r="G8" i="11"/>
  <c r="C9" i="11"/>
  <c r="D9" i="11"/>
  <c r="E9" i="11"/>
  <c r="F9" i="11"/>
  <c r="G9" i="11"/>
  <c r="C10" i="11"/>
  <c r="D10" i="11"/>
  <c r="E10" i="11"/>
  <c r="F10" i="11"/>
  <c r="G10" i="11"/>
  <c r="C11" i="11"/>
  <c r="D11" i="11"/>
  <c r="E11" i="11"/>
  <c r="F11" i="11"/>
  <c r="G11" i="11"/>
  <c r="C12" i="11"/>
  <c r="D12" i="11"/>
  <c r="E12" i="11"/>
  <c r="F12" i="11"/>
  <c r="G12" i="11"/>
  <c r="C13" i="11"/>
  <c r="D13" i="11"/>
  <c r="E13" i="11"/>
  <c r="F13" i="11"/>
  <c r="G13" i="11"/>
  <c r="C14" i="11"/>
  <c r="D14" i="11"/>
  <c r="E14" i="11"/>
  <c r="F14" i="11"/>
  <c r="G14" i="11"/>
  <c r="C15" i="11"/>
  <c r="D15" i="11"/>
  <c r="E15" i="11"/>
  <c r="F15" i="11"/>
  <c r="G15" i="11"/>
  <c r="C16" i="11"/>
  <c r="D16" i="11"/>
  <c r="E16" i="11"/>
  <c r="F16" i="11"/>
  <c r="G16" i="11"/>
  <c r="C23" i="10"/>
  <c r="D23" i="10"/>
  <c r="E23" i="10"/>
  <c r="F23" i="10"/>
  <c r="G23" i="10"/>
  <c r="C24" i="10"/>
  <c r="D24" i="10"/>
  <c r="E24" i="10"/>
  <c r="F24" i="10"/>
  <c r="G24" i="10"/>
  <c r="C25" i="10"/>
  <c r="D25" i="10"/>
  <c r="E25" i="10"/>
  <c r="F25" i="10"/>
  <c r="G25" i="10"/>
  <c r="C26" i="10"/>
  <c r="D26" i="10"/>
  <c r="E26" i="10"/>
  <c r="F26" i="10"/>
  <c r="G26" i="10"/>
  <c r="C27" i="10"/>
  <c r="D27" i="10"/>
  <c r="E27" i="10"/>
  <c r="F27" i="10"/>
  <c r="G27" i="10"/>
  <c r="C28" i="10"/>
  <c r="D28" i="10"/>
  <c r="E28" i="10"/>
  <c r="F28" i="10"/>
  <c r="G28" i="10"/>
  <c r="C29" i="10"/>
  <c r="D29" i="10"/>
  <c r="E29" i="10"/>
  <c r="F29" i="10"/>
  <c r="G29" i="10"/>
  <c r="C30" i="10"/>
  <c r="D30" i="10"/>
  <c r="E30" i="10"/>
  <c r="F30" i="10"/>
  <c r="G30" i="10"/>
  <c r="C31" i="10"/>
  <c r="D31" i="10"/>
  <c r="E31" i="10"/>
  <c r="F31" i="10"/>
  <c r="G31" i="10"/>
  <c r="C32" i="10"/>
  <c r="D32" i="10"/>
  <c r="E32" i="10"/>
  <c r="F32" i="10"/>
  <c r="G32" i="10"/>
  <c r="C33" i="10"/>
  <c r="D33" i="10"/>
  <c r="E33" i="10"/>
  <c r="F33" i="10"/>
  <c r="G33" i="10"/>
  <c r="C34" i="10"/>
  <c r="D34" i="10"/>
  <c r="E34" i="10"/>
  <c r="F34" i="10"/>
  <c r="G34" i="10"/>
  <c r="E8" i="10"/>
  <c r="F8" i="10"/>
  <c r="E9" i="10"/>
  <c r="F9" i="10"/>
  <c r="E10" i="10"/>
  <c r="F10" i="10"/>
  <c r="E11" i="10"/>
  <c r="F11" i="10"/>
  <c r="E12" i="10"/>
  <c r="F12" i="10"/>
  <c r="E13" i="10"/>
  <c r="F13" i="10"/>
  <c r="E14" i="10"/>
  <c r="F14" i="10"/>
  <c r="E15" i="10"/>
  <c r="F15" i="10"/>
  <c r="E16" i="10"/>
  <c r="F16" i="10"/>
  <c r="E17" i="10"/>
  <c r="F17" i="10"/>
  <c r="E18" i="10"/>
  <c r="F18" i="10"/>
  <c r="E19" i="10"/>
  <c r="F19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C8" i="10"/>
  <c r="C9" i="10"/>
  <c r="C10" i="10"/>
  <c r="H10" i="10" s="1"/>
  <c r="I10" i="10" s="1"/>
  <c r="C11" i="10"/>
  <c r="C12" i="10"/>
  <c r="C13" i="10"/>
  <c r="C14" i="10"/>
  <c r="H14" i="10" s="1"/>
  <c r="I14" i="10" s="1"/>
  <c r="C15" i="10"/>
  <c r="C16" i="10"/>
  <c r="C17" i="10"/>
  <c r="C18" i="10"/>
  <c r="H18" i="10" s="1"/>
  <c r="I18" i="10" s="1"/>
  <c r="C19" i="10"/>
  <c r="H12" i="10" l="1"/>
  <c r="I12" i="10" s="1"/>
  <c r="H16" i="10"/>
  <c r="I16" i="10" s="1"/>
  <c r="J16" i="10" s="1"/>
  <c r="H8" i="10"/>
  <c r="I8" i="10" s="1"/>
  <c r="J8" i="10" s="1"/>
  <c r="H31" i="11"/>
  <c r="I31" i="11" s="1"/>
  <c r="F17" i="13" s="1"/>
  <c r="H27" i="11"/>
  <c r="I27" i="11" s="1"/>
  <c r="H23" i="11"/>
  <c r="I23" i="11" s="1"/>
  <c r="J23" i="11" s="1"/>
  <c r="H31" i="10"/>
  <c r="I31" i="10" s="1"/>
  <c r="D15" i="13" s="1"/>
  <c r="H27" i="10"/>
  <c r="I27" i="10" s="1"/>
  <c r="D11" i="13" s="1"/>
  <c r="H23" i="10"/>
  <c r="I23" i="10" s="1"/>
  <c r="H13" i="11"/>
  <c r="I13" i="11" s="1"/>
  <c r="E15" i="13" s="1"/>
  <c r="H9" i="11"/>
  <c r="I9" i="11" s="1"/>
  <c r="J9" i="11" s="1"/>
  <c r="H5" i="11"/>
  <c r="I5" i="11" s="1"/>
  <c r="E7" i="13" s="1"/>
  <c r="H30" i="11"/>
  <c r="I30" i="11" s="1"/>
  <c r="H29" i="11"/>
  <c r="I29" i="11" s="1"/>
  <c r="J29" i="11" s="1"/>
  <c r="H26" i="11"/>
  <c r="I26" i="11" s="1"/>
  <c r="F12" i="13" s="1"/>
  <c r="H25" i="11"/>
  <c r="I25" i="11" s="1"/>
  <c r="F11" i="13" s="1"/>
  <c r="H22" i="11"/>
  <c r="I22" i="11" s="1"/>
  <c r="H21" i="11"/>
  <c r="I21" i="11" s="1"/>
  <c r="F7" i="13" s="1"/>
  <c r="H14" i="12"/>
  <c r="I14" i="12" s="1"/>
  <c r="J14" i="12" s="1"/>
  <c r="H10" i="12"/>
  <c r="I10" i="12" s="1"/>
  <c r="G11" i="13" s="1"/>
  <c r="H6" i="12"/>
  <c r="I6" i="12" s="1"/>
  <c r="H19" i="10"/>
  <c r="I19" i="10" s="1"/>
  <c r="H15" i="10"/>
  <c r="I15" i="10" s="1"/>
  <c r="J15" i="10" s="1"/>
  <c r="H11" i="10"/>
  <c r="I11" i="10" s="1"/>
  <c r="J11" i="10" s="1"/>
  <c r="H34" i="10"/>
  <c r="I34" i="10" s="1"/>
  <c r="D18" i="13" s="1"/>
  <c r="H30" i="10"/>
  <c r="I30" i="10" s="1"/>
  <c r="J30" i="10" s="1"/>
  <c r="H26" i="10"/>
  <c r="I26" i="10" s="1"/>
  <c r="D10" i="13" s="1"/>
  <c r="H16" i="11"/>
  <c r="I16" i="11" s="1"/>
  <c r="J16" i="11" s="1"/>
  <c r="H12" i="11"/>
  <c r="I12" i="11" s="1"/>
  <c r="E14" i="13" s="1"/>
  <c r="H8" i="11"/>
  <c r="I8" i="11" s="1"/>
  <c r="E10" i="13" s="1"/>
  <c r="H32" i="11"/>
  <c r="I32" i="11" s="1"/>
  <c r="J32" i="11" s="1"/>
  <c r="H28" i="11"/>
  <c r="I28" i="11" s="1"/>
  <c r="J28" i="11" s="1"/>
  <c r="H24" i="11"/>
  <c r="I24" i="11" s="1"/>
  <c r="J24" i="11" s="1"/>
  <c r="H17" i="12"/>
  <c r="I17" i="12" s="1"/>
  <c r="G18" i="13" s="1"/>
  <c r="H13" i="12"/>
  <c r="I13" i="12" s="1"/>
  <c r="J13" i="12" s="1"/>
  <c r="H9" i="12"/>
  <c r="I9" i="12" s="1"/>
  <c r="G10" i="13" s="1"/>
  <c r="H17" i="10"/>
  <c r="I17" i="10" s="1"/>
  <c r="J17" i="10" s="1"/>
  <c r="H13" i="10"/>
  <c r="I13" i="10" s="1"/>
  <c r="C12" i="13" s="1"/>
  <c r="H9" i="10"/>
  <c r="I9" i="10" s="1"/>
  <c r="J9" i="10" s="1"/>
  <c r="H33" i="10"/>
  <c r="I33" i="10" s="1"/>
  <c r="D17" i="13" s="1"/>
  <c r="H32" i="10"/>
  <c r="I32" i="10" s="1"/>
  <c r="D16" i="13" s="1"/>
  <c r="H29" i="10"/>
  <c r="I29" i="10" s="1"/>
  <c r="J29" i="10" s="1"/>
  <c r="H28" i="10"/>
  <c r="I28" i="10" s="1"/>
  <c r="D12" i="13" s="1"/>
  <c r="H25" i="10"/>
  <c r="I25" i="10" s="1"/>
  <c r="D9" i="13" s="1"/>
  <c r="H24" i="10"/>
  <c r="I24" i="10" s="1"/>
  <c r="D8" i="13" s="1"/>
  <c r="H15" i="11"/>
  <c r="I15" i="11" s="1"/>
  <c r="E17" i="13" s="1"/>
  <c r="H14" i="11"/>
  <c r="I14" i="11" s="1"/>
  <c r="E16" i="13" s="1"/>
  <c r="H11" i="11"/>
  <c r="I11" i="11" s="1"/>
  <c r="E13" i="13" s="1"/>
  <c r="H10" i="11"/>
  <c r="I10" i="11" s="1"/>
  <c r="E12" i="13" s="1"/>
  <c r="H7" i="11"/>
  <c r="I7" i="11" s="1"/>
  <c r="E9" i="13" s="1"/>
  <c r="H6" i="11"/>
  <c r="I6" i="11" s="1"/>
  <c r="J6" i="11" s="1"/>
  <c r="H16" i="12"/>
  <c r="I16" i="12" s="1"/>
  <c r="G17" i="13" s="1"/>
  <c r="H15" i="12"/>
  <c r="I15" i="12" s="1"/>
  <c r="G16" i="13" s="1"/>
  <c r="H12" i="12"/>
  <c r="I12" i="12" s="1"/>
  <c r="G13" i="13" s="1"/>
  <c r="H11" i="12"/>
  <c r="I11" i="12" s="1"/>
  <c r="G12" i="13" s="1"/>
  <c r="H8" i="12"/>
  <c r="I8" i="12" s="1"/>
  <c r="G9" i="13" s="1"/>
  <c r="H7" i="12"/>
  <c r="I7" i="12" s="1"/>
  <c r="G8" i="13" s="1"/>
  <c r="C17" i="13"/>
  <c r="J18" i="10"/>
  <c r="J31" i="11"/>
  <c r="J19" i="10"/>
  <c r="C18" i="13"/>
  <c r="J12" i="11"/>
  <c r="J14" i="10"/>
  <c r="C13" i="13"/>
  <c r="C16" i="13"/>
  <c r="J13" i="10"/>
  <c r="D13" i="13"/>
  <c r="J24" i="10"/>
  <c r="J10" i="11"/>
  <c r="J7" i="11"/>
  <c r="E8" i="13"/>
  <c r="J7" i="12"/>
  <c r="C9" i="13"/>
  <c r="J10" i="10"/>
  <c r="F13" i="13"/>
  <c r="J27" i="11"/>
  <c r="C11" i="13"/>
  <c r="J12" i="10"/>
  <c r="D7" i="13"/>
  <c r="J23" i="10"/>
  <c r="J30" i="11"/>
  <c r="F16" i="13"/>
  <c r="J22" i="11"/>
  <c r="F8" i="13"/>
  <c r="J21" i="11"/>
  <c r="G7" i="13"/>
  <c r="J6" i="12"/>
  <c r="O9" i="53"/>
  <c r="O10" i="53"/>
  <c r="O11" i="53"/>
  <c r="O12" i="53"/>
  <c r="O13" i="53"/>
  <c r="O14" i="53"/>
  <c r="O15" i="53"/>
  <c r="O16" i="53"/>
  <c r="O17" i="53"/>
  <c r="O18" i="53"/>
  <c r="O19" i="53"/>
  <c r="O20" i="53"/>
  <c r="L9" i="53"/>
  <c r="L10" i="53"/>
  <c r="L11" i="53"/>
  <c r="L12" i="53"/>
  <c r="L13" i="53"/>
  <c r="L14" i="53"/>
  <c r="L15" i="53"/>
  <c r="L16" i="53"/>
  <c r="L17" i="53"/>
  <c r="L18" i="53"/>
  <c r="L19" i="53"/>
  <c r="L20" i="53"/>
  <c r="I9" i="53"/>
  <c r="I10" i="53"/>
  <c r="I11" i="53"/>
  <c r="I12" i="53"/>
  <c r="I13" i="53"/>
  <c r="I14" i="53"/>
  <c r="I15" i="53"/>
  <c r="I16" i="53"/>
  <c r="I17" i="53"/>
  <c r="I18" i="53"/>
  <c r="I19" i="53"/>
  <c r="I20" i="53"/>
  <c r="F9" i="53"/>
  <c r="F10" i="53"/>
  <c r="F11" i="53"/>
  <c r="F12" i="53"/>
  <c r="F13" i="53"/>
  <c r="F14" i="53"/>
  <c r="F15" i="53"/>
  <c r="F16" i="53"/>
  <c r="F17" i="53"/>
  <c r="F18" i="53"/>
  <c r="F19" i="53"/>
  <c r="F20" i="53"/>
  <c r="C9" i="53"/>
  <c r="R9" i="53" s="1"/>
  <c r="S9" i="53" s="1"/>
  <c r="T9" i="53" s="1"/>
  <c r="C10" i="53"/>
  <c r="R10" i="53" s="1"/>
  <c r="S10" i="53" s="1"/>
  <c r="T10" i="53" s="1"/>
  <c r="C11" i="53"/>
  <c r="C12" i="53"/>
  <c r="R12" i="53" s="1"/>
  <c r="S12" i="53" s="1"/>
  <c r="T12" i="53" s="1"/>
  <c r="C13" i="53"/>
  <c r="R13" i="53" s="1"/>
  <c r="S13" i="53" s="1"/>
  <c r="T13" i="53" s="1"/>
  <c r="C14" i="53"/>
  <c r="R14" i="53" s="1"/>
  <c r="S14" i="53" s="1"/>
  <c r="T14" i="53" s="1"/>
  <c r="C15" i="53"/>
  <c r="R15" i="53" s="1"/>
  <c r="S15" i="53" s="1"/>
  <c r="T15" i="53" s="1"/>
  <c r="C16" i="53"/>
  <c r="R16" i="53" s="1"/>
  <c r="S16" i="53" s="1"/>
  <c r="T16" i="53" s="1"/>
  <c r="C17" i="53"/>
  <c r="R17" i="53" s="1"/>
  <c r="S17" i="53" s="1"/>
  <c r="T17" i="53" s="1"/>
  <c r="C18" i="53"/>
  <c r="R18" i="53" s="1"/>
  <c r="S18" i="53" s="1"/>
  <c r="T18" i="53" s="1"/>
  <c r="C19" i="53"/>
  <c r="R19" i="53" s="1"/>
  <c r="S19" i="53" s="1"/>
  <c r="T19" i="53" s="1"/>
  <c r="C20" i="53"/>
  <c r="R20" i="53" s="1"/>
  <c r="S20" i="53" s="1"/>
  <c r="T20" i="53" s="1"/>
  <c r="O9" i="52"/>
  <c r="O10" i="52"/>
  <c r="O11" i="52"/>
  <c r="O12" i="52"/>
  <c r="O13" i="52"/>
  <c r="O14" i="52"/>
  <c r="O15" i="52"/>
  <c r="O16" i="52"/>
  <c r="O17" i="52"/>
  <c r="O18" i="52"/>
  <c r="O19" i="52"/>
  <c r="O20" i="52"/>
  <c r="L9" i="52"/>
  <c r="L10" i="52"/>
  <c r="L11" i="52"/>
  <c r="L12" i="52"/>
  <c r="L13" i="52"/>
  <c r="L14" i="52"/>
  <c r="L15" i="52"/>
  <c r="L16" i="52"/>
  <c r="L17" i="52"/>
  <c r="L18" i="52"/>
  <c r="L19" i="52"/>
  <c r="L20" i="52"/>
  <c r="I9" i="52"/>
  <c r="I10" i="52"/>
  <c r="I11" i="52"/>
  <c r="I12" i="52"/>
  <c r="I13" i="52"/>
  <c r="I14" i="52"/>
  <c r="I15" i="52"/>
  <c r="I16" i="52"/>
  <c r="I17" i="52"/>
  <c r="I18" i="52"/>
  <c r="I19" i="52"/>
  <c r="I20" i="52"/>
  <c r="F9" i="52"/>
  <c r="F10" i="52"/>
  <c r="F11" i="52"/>
  <c r="F12" i="52"/>
  <c r="F13" i="52"/>
  <c r="F14" i="52"/>
  <c r="F15" i="52"/>
  <c r="F16" i="52"/>
  <c r="F17" i="52"/>
  <c r="F18" i="52"/>
  <c r="F19" i="52"/>
  <c r="F20" i="52"/>
  <c r="C9" i="52"/>
  <c r="R9" i="52" s="1"/>
  <c r="S9" i="52" s="1"/>
  <c r="T9" i="52" s="1"/>
  <c r="C10" i="52"/>
  <c r="R10" i="52" s="1"/>
  <c r="S10" i="52" s="1"/>
  <c r="T10" i="52" s="1"/>
  <c r="C11" i="52"/>
  <c r="R11" i="52" s="1"/>
  <c r="S11" i="52" s="1"/>
  <c r="T11" i="52" s="1"/>
  <c r="C12" i="52"/>
  <c r="R12" i="52" s="1"/>
  <c r="S12" i="52" s="1"/>
  <c r="T12" i="52" s="1"/>
  <c r="C13" i="52"/>
  <c r="R13" i="52" s="1"/>
  <c r="S13" i="52" s="1"/>
  <c r="T13" i="52" s="1"/>
  <c r="C14" i="52"/>
  <c r="R14" i="52" s="1"/>
  <c r="S14" i="52" s="1"/>
  <c r="T14" i="52" s="1"/>
  <c r="C15" i="52"/>
  <c r="R15" i="52" s="1"/>
  <c r="S15" i="52" s="1"/>
  <c r="T15" i="52" s="1"/>
  <c r="C16" i="52"/>
  <c r="R16" i="52" s="1"/>
  <c r="S16" i="52" s="1"/>
  <c r="T16" i="52" s="1"/>
  <c r="C17" i="52"/>
  <c r="R17" i="52" s="1"/>
  <c r="S17" i="52" s="1"/>
  <c r="T17" i="52" s="1"/>
  <c r="C18" i="52"/>
  <c r="R18" i="52" s="1"/>
  <c r="S18" i="52" s="1"/>
  <c r="T18" i="52" s="1"/>
  <c r="C19" i="52"/>
  <c r="R19" i="52" s="1"/>
  <c r="S19" i="52" s="1"/>
  <c r="T19" i="52" s="1"/>
  <c r="C20" i="52"/>
  <c r="R20" i="52" s="1"/>
  <c r="S20" i="52" s="1"/>
  <c r="T20" i="52" s="1"/>
  <c r="O9" i="51"/>
  <c r="O10" i="51"/>
  <c r="O11" i="51"/>
  <c r="O12" i="51"/>
  <c r="O13" i="51"/>
  <c r="O14" i="51"/>
  <c r="O15" i="51"/>
  <c r="O16" i="51"/>
  <c r="O17" i="51"/>
  <c r="O18" i="51"/>
  <c r="O19" i="51"/>
  <c r="O20" i="51"/>
  <c r="L9" i="51"/>
  <c r="L10" i="51"/>
  <c r="L11" i="51"/>
  <c r="L12" i="51"/>
  <c r="L13" i="51"/>
  <c r="L14" i="51"/>
  <c r="L15" i="51"/>
  <c r="L16" i="51"/>
  <c r="L17" i="51"/>
  <c r="L18" i="51"/>
  <c r="L19" i="51"/>
  <c r="L20" i="51"/>
  <c r="I9" i="51"/>
  <c r="I10" i="51"/>
  <c r="I11" i="51"/>
  <c r="I12" i="51"/>
  <c r="I13" i="51"/>
  <c r="I14" i="51"/>
  <c r="I15" i="51"/>
  <c r="I16" i="51"/>
  <c r="I17" i="51"/>
  <c r="I18" i="51"/>
  <c r="I19" i="51"/>
  <c r="I20" i="51"/>
  <c r="F9" i="51"/>
  <c r="F10" i="51"/>
  <c r="F11" i="51"/>
  <c r="F12" i="51"/>
  <c r="F13" i="51"/>
  <c r="F14" i="51"/>
  <c r="F15" i="51"/>
  <c r="F16" i="51"/>
  <c r="F17" i="51"/>
  <c r="F18" i="51"/>
  <c r="F19" i="51"/>
  <c r="F20" i="51"/>
  <c r="C9" i="51"/>
  <c r="R9" i="51" s="1"/>
  <c r="S9" i="51" s="1"/>
  <c r="T9" i="51" s="1"/>
  <c r="C10" i="51"/>
  <c r="R10" i="51" s="1"/>
  <c r="S10" i="51" s="1"/>
  <c r="T10" i="51" s="1"/>
  <c r="C11" i="51"/>
  <c r="R11" i="51" s="1"/>
  <c r="S11" i="51" s="1"/>
  <c r="T11" i="51" s="1"/>
  <c r="C12" i="51"/>
  <c r="R12" i="51" s="1"/>
  <c r="S12" i="51" s="1"/>
  <c r="T12" i="51" s="1"/>
  <c r="C13" i="51"/>
  <c r="R13" i="51" s="1"/>
  <c r="S13" i="51" s="1"/>
  <c r="T13" i="51" s="1"/>
  <c r="C14" i="51"/>
  <c r="R14" i="51" s="1"/>
  <c r="S14" i="51" s="1"/>
  <c r="T14" i="51" s="1"/>
  <c r="C15" i="51"/>
  <c r="R15" i="51" s="1"/>
  <c r="S15" i="51" s="1"/>
  <c r="T15" i="51" s="1"/>
  <c r="C16" i="51"/>
  <c r="R16" i="51" s="1"/>
  <c r="S16" i="51" s="1"/>
  <c r="T16" i="51" s="1"/>
  <c r="C17" i="51"/>
  <c r="R17" i="51" s="1"/>
  <c r="S17" i="51" s="1"/>
  <c r="T17" i="51" s="1"/>
  <c r="C18" i="51"/>
  <c r="R18" i="51" s="1"/>
  <c r="S18" i="51" s="1"/>
  <c r="T18" i="51" s="1"/>
  <c r="C19" i="51"/>
  <c r="R19" i="51" s="1"/>
  <c r="S19" i="51" s="1"/>
  <c r="T19" i="51" s="1"/>
  <c r="C20" i="51"/>
  <c r="R20" i="51" s="1"/>
  <c r="S20" i="51" s="1"/>
  <c r="T20" i="51" s="1"/>
  <c r="O9" i="50"/>
  <c r="O10" i="50"/>
  <c r="O11" i="50"/>
  <c r="O12" i="50"/>
  <c r="O13" i="50"/>
  <c r="O14" i="50"/>
  <c r="O15" i="50"/>
  <c r="O16" i="50"/>
  <c r="O17" i="50"/>
  <c r="O18" i="50"/>
  <c r="O19" i="50"/>
  <c r="O20" i="50"/>
  <c r="L9" i="50"/>
  <c r="L10" i="50"/>
  <c r="L11" i="50"/>
  <c r="L12" i="50"/>
  <c r="L13" i="50"/>
  <c r="L14" i="50"/>
  <c r="L15" i="50"/>
  <c r="L16" i="50"/>
  <c r="L17" i="50"/>
  <c r="L18" i="50"/>
  <c r="L19" i="50"/>
  <c r="L20" i="50"/>
  <c r="I9" i="50"/>
  <c r="I10" i="50"/>
  <c r="I11" i="50"/>
  <c r="I12" i="50"/>
  <c r="I13" i="50"/>
  <c r="I14" i="50"/>
  <c r="I15" i="50"/>
  <c r="I16" i="50"/>
  <c r="I17" i="50"/>
  <c r="I18" i="50"/>
  <c r="I19" i="50"/>
  <c r="I20" i="50"/>
  <c r="F9" i="50"/>
  <c r="F10" i="50"/>
  <c r="F11" i="50"/>
  <c r="F12" i="50"/>
  <c r="F13" i="50"/>
  <c r="F14" i="50"/>
  <c r="F15" i="50"/>
  <c r="F16" i="50"/>
  <c r="F17" i="50"/>
  <c r="F18" i="50"/>
  <c r="F19" i="50"/>
  <c r="F20" i="50"/>
  <c r="C9" i="50"/>
  <c r="C10" i="50"/>
  <c r="R10" i="50" s="1"/>
  <c r="S10" i="50" s="1"/>
  <c r="T10" i="50" s="1"/>
  <c r="C11" i="50"/>
  <c r="R11" i="50" s="1"/>
  <c r="S11" i="50" s="1"/>
  <c r="T11" i="50" s="1"/>
  <c r="C12" i="50"/>
  <c r="R12" i="50" s="1"/>
  <c r="S12" i="50" s="1"/>
  <c r="T12" i="50" s="1"/>
  <c r="C13" i="50"/>
  <c r="R13" i="50" s="1"/>
  <c r="S13" i="50" s="1"/>
  <c r="T13" i="50" s="1"/>
  <c r="C14" i="50"/>
  <c r="R14" i="50" s="1"/>
  <c r="S14" i="50" s="1"/>
  <c r="T14" i="50" s="1"/>
  <c r="C15" i="50"/>
  <c r="R15" i="50" s="1"/>
  <c r="S15" i="50" s="1"/>
  <c r="T15" i="50" s="1"/>
  <c r="C16" i="50"/>
  <c r="R16" i="50" s="1"/>
  <c r="S16" i="50" s="1"/>
  <c r="T16" i="50" s="1"/>
  <c r="C17" i="50"/>
  <c r="R17" i="50" s="1"/>
  <c r="S17" i="50" s="1"/>
  <c r="T17" i="50" s="1"/>
  <c r="C18" i="50"/>
  <c r="R18" i="50" s="1"/>
  <c r="S18" i="50" s="1"/>
  <c r="T18" i="50" s="1"/>
  <c r="C19" i="50"/>
  <c r="R19" i="50" s="1"/>
  <c r="S19" i="50" s="1"/>
  <c r="T19" i="50" s="1"/>
  <c r="C20" i="50"/>
  <c r="R20" i="50" s="1"/>
  <c r="S20" i="50" s="1"/>
  <c r="T20" i="50" s="1"/>
  <c r="O9" i="49"/>
  <c r="O10" i="49"/>
  <c r="O11" i="49"/>
  <c r="O12" i="49"/>
  <c r="O13" i="49"/>
  <c r="O14" i="49"/>
  <c r="O15" i="49"/>
  <c r="O16" i="49"/>
  <c r="O17" i="49"/>
  <c r="O18" i="49"/>
  <c r="O19" i="49"/>
  <c r="O20" i="49"/>
  <c r="L9" i="49"/>
  <c r="L10" i="49"/>
  <c r="L11" i="49"/>
  <c r="L12" i="49"/>
  <c r="L13" i="49"/>
  <c r="L14" i="49"/>
  <c r="L15" i="49"/>
  <c r="L16" i="49"/>
  <c r="L17" i="49"/>
  <c r="L18" i="49"/>
  <c r="L19" i="49"/>
  <c r="L20" i="49"/>
  <c r="I9" i="49"/>
  <c r="I10" i="49"/>
  <c r="I11" i="49"/>
  <c r="I12" i="49"/>
  <c r="I13" i="49"/>
  <c r="I14" i="49"/>
  <c r="I15" i="49"/>
  <c r="I16" i="49"/>
  <c r="I17" i="49"/>
  <c r="I18" i="49"/>
  <c r="I19" i="49"/>
  <c r="I20" i="49"/>
  <c r="F9" i="49"/>
  <c r="F10" i="49"/>
  <c r="F11" i="49"/>
  <c r="F12" i="49"/>
  <c r="F13" i="49"/>
  <c r="F14" i="49"/>
  <c r="F15" i="49"/>
  <c r="F16" i="49"/>
  <c r="F17" i="49"/>
  <c r="F18" i="49"/>
  <c r="F19" i="49"/>
  <c r="F20" i="49"/>
  <c r="C9" i="49"/>
  <c r="R9" i="49" s="1"/>
  <c r="S9" i="49" s="1"/>
  <c r="T9" i="49" s="1"/>
  <c r="C10" i="49"/>
  <c r="R10" i="49" s="1"/>
  <c r="S10" i="49" s="1"/>
  <c r="T10" i="49" s="1"/>
  <c r="C11" i="49"/>
  <c r="R11" i="49" s="1"/>
  <c r="S11" i="49" s="1"/>
  <c r="T11" i="49" s="1"/>
  <c r="C12" i="49"/>
  <c r="R12" i="49" s="1"/>
  <c r="S12" i="49" s="1"/>
  <c r="T12" i="49" s="1"/>
  <c r="C13" i="49"/>
  <c r="R13" i="49" s="1"/>
  <c r="S13" i="49" s="1"/>
  <c r="T13" i="49" s="1"/>
  <c r="C14" i="49"/>
  <c r="R14" i="49" s="1"/>
  <c r="S14" i="49" s="1"/>
  <c r="T14" i="49" s="1"/>
  <c r="C15" i="49"/>
  <c r="R15" i="49" s="1"/>
  <c r="S15" i="49" s="1"/>
  <c r="T15" i="49" s="1"/>
  <c r="C16" i="49"/>
  <c r="R16" i="49" s="1"/>
  <c r="S16" i="49" s="1"/>
  <c r="T16" i="49" s="1"/>
  <c r="C17" i="49"/>
  <c r="R17" i="49" s="1"/>
  <c r="S17" i="49" s="1"/>
  <c r="T17" i="49" s="1"/>
  <c r="C18" i="49"/>
  <c r="R18" i="49" s="1"/>
  <c r="S18" i="49" s="1"/>
  <c r="T18" i="49" s="1"/>
  <c r="C19" i="49"/>
  <c r="R19" i="49" s="1"/>
  <c r="S19" i="49" s="1"/>
  <c r="T19" i="49" s="1"/>
  <c r="C20" i="49"/>
  <c r="R20" i="49" s="1"/>
  <c r="S20" i="49" s="1"/>
  <c r="T20" i="49" s="1"/>
  <c r="O9" i="48"/>
  <c r="O10" i="48"/>
  <c r="O11" i="48"/>
  <c r="O12" i="48"/>
  <c r="O13" i="48"/>
  <c r="O14" i="48"/>
  <c r="O15" i="48"/>
  <c r="O16" i="48"/>
  <c r="O17" i="48"/>
  <c r="O18" i="48"/>
  <c r="O19" i="48"/>
  <c r="O20" i="48"/>
  <c r="L9" i="48"/>
  <c r="L10" i="48"/>
  <c r="L11" i="48"/>
  <c r="L12" i="48"/>
  <c r="L13" i="48"/>
  <c r="L14" i="48"/>
  <c r="L15" i="48"/>
  <c r="L16" i="48"/>
  <c r="L17" i="48"/>
  <c r="L18" i="48"/>
  <c r="L19" i="48"/>
  <c r="L20" i="48"/>
  <c r="I9" i="48"/>
  <c r="I10" i="48"/>
  <c r="I11" i="48"/>
  <c r="I12" i="48"/>
  <c r="I13" i="48"/>
  <c r="I14" i="48"/>
  <c r="I15" i="48"/>
  <c r="I16" i="48"/>
  <c r="I17" i="48"/>
  <c r="I18" i="48"/>
  <c r="I19" i="48"/>
  <c r="I20" i="48"/>
  <c r="F9" i="48"/>
  <c r="F10" i="48"/>
  <c r="F11" i="48"/>
  <c r="F12" i="48"/>
  <c r="F13" i="48"/>
  <c r="F14" i="48"/>
  <c r="F15" i="48"/>
  <c r="F16" i="48"/>
  <c r="F17" i="48"/>
  <c r="F18" i="48"/>
  <c r="F19" i="48"/>
  <c r="F20" i="48"/>
  <c r="C9" i="48"/>
  <c r="R9" i="48" s="1"/>
  <c r="S9" i="48" s="1"/>
  <c r="T9" i="48" s="1"/>
  <c r="C10" i="48"/>
  <c r="R10" i="48" s="1"/>
  <c r="S10" i="48" s="1"/>
  <c r="T10" i="48" s="1"/>
  <c r="C11" i="48"/>
  <c r="R11" i="48" s="1"/>
  <c r="S11" i="48" s="1"/>
  <c r="T11" i="48" s="1"/>
  <c r="C12" i="48"/>
  <c r="R12" i="48" s="1"/>
  <c r="S12" i="48" s="1"/>
  <c r="T12" i="48" s="1"/>
  <c r="C13" i="48"/>
  <c r="R13" i="48" s="1"/>
  <c r="S13" i="48" s="1"/>
  <c r="T13" i="48" s="1"/>
  <c r="C14" i="48"/>
  <c r="R14" i="48" s="1"/>
  <c r="S14" i="48" s="1"/>
  <c r="T14" i="48" s="1"/>
  <c r="C15" i="48"/>
  <c r="R15" i="48" s="1"/>
  <c r="S15" i="48" s="1"/>
  <c r="T15" i="48" s="1"/>
  <c r="C16" i="48"/>
  <c r="R16" i="48" s="1"/>
  <c r="S16" i="48" s="1"/>
  <c r="T16" i="48" s="1"/>
  <c r="C17" i="48"/>
  <c r="R17" i="48" s="1"/>
  <c r="S17" i="48" s="1"/>
  <c r="T17" i="48" s="1"/>
  <c r="C18" i="48"/>
  <c r="R18" i="48" s="1"/>
  <c r="S18" i="48" s="1"/>
  <c r="T18" i="48" s="1"/>
  <c r="C19" i="48"/>
  <c r="R19" i="48" s="1"/>
  <c r="S19" i="48" s="1"/>
  <c r="T19" i="48" s="1"/>
  <c r="C20" i="48"/>
  <c r="R20" i="48" s="1"/>
  <c r="S20" i="48" s="1"/>
  <c r="T20" i="48" s="1"/>
  <c r="O9" i="47"/>
  <c r="O10" i="47"/>
  <c r="O11" i="47"/>
  <c r="O12" i="47"/>
  <c r="O13" i="47"/>
  <c r="O14" i="47"/>
  <c r="O15" i="47"/>
  <c r="O16" i="47"/>
  <c r="O17" i="47"/>
  <c r="O18" i="47"/>
  <c r="O19" i="47"/>
  <c r="O20" i="47"/>
  <c r="L9" i="47"/>
  <c r="L10" i="47"/>
  <c r="L11" i="47"/>
  <c r="L12" i="47"/>
  <c r="L13" i="47"/>
  <c r="L14" i="47"/>
  <c r="L15" i="47"/>
  <c r="L16" i="47"/>
  <c r="L17" i="47"/>
  <c r="L18" i="47"/>
  <c r="L19" i="47"/>
  <c r="L20" i="47"/>
  <c r="I9" i="47"/>
  <c r="I10" i="47"/>
  <c r="I11" i="47"/>
  <c r="I12" i="47"/>
  <c r="I13" i="47"/>
  <c r="I14" i="47"/>
  <c r="I15" i="47"/>
  <c r="I16" i="47"/>
  <c r="I17" i="47"/>
  <c r="I18" i="47"/>
  <c r="I19" i="47"/>
  <c r="I20" i="47"/>
  <c r="F9" i="47"/>
  <c r="F10" i="47"/>
  <c r="F11" i="47"/>
  <c r="F12" i="47"/>
  <c r="F13" i="47"/>
  <c r="F14" i="47"/>
  <c r="F15" i="47"/>
  <c r="F16" i="47"/>
  <c r="F17" i="47"/>
  <c r="F18" i="47"/>
  <c r="F19" i="47"/>
  <c r="F20" i="47"/>
  <c r="C9" i="47"/>
  <c r="R9" i="47" s="1"/>
  <c r="S9" i="47" s="1"/>
  <c r="T9" i="47" s="1"/>
  <c r="C10" i="47"/>
  <c r="R10" i="47" s="1"/>
  <c r="S10" i="47" s="1"/>
  <c r="T10" i="47" s="1"/>
  <c r="C11" i="47"/>
  <c r="R11" i="47" s="1"/>
  <c r="S11" i="47" s="1"/>
  <c r="T11" i="47" s="1"/>
  <c r="C12" i="47"/>
  <c r="R12" i="47" s="1"/>
  <c r="S12" i="47" s="1"/>
  <c r="T12" i="47" s="1"/>
  <c r="C13" i="47"/>
  <c r="R13" i="47" s="1"/>
  <c r="S13" i="47" s="1"/>
  <c r="T13" i="47" s="1"/>
  <c r="C14" i="47"/>
  <c r="R14" i="47" s="1"/>
  <c r="S14" i="47" s="1"/>
  <c r="T14" i="47" s="1"/>
  <c r="C15" i="47"/>
  <c r="R15" i="47" s="1"/>
  <c r="S15" i="47" s="1"/>
  <c r="T15" i="47" s="1"/>
  <c r="C16" i="47"/>
  <c r="R16" i="47" s="1"/>
  <c r="S16" i="47" s="1"/>
  <c r="T16" i="47" s="1"/>
  <c r="C17" i="47"/>
  <c r="R17" i="47" s="1"/>
  <c r="S17" i="47" s="1"/>
  <c r="T17" i="47" s="1"/>
  <c r="C18" i="47"/>
  <c r="R18" i="47" s="1"/>
  <c r="S18" i="47" s="1"/>
  <c r="T18" i="47" s="1"/>
  <c r="C19" i="47"/>
  <c r="R19" i="47" s="1"/>
  <c r="S19" i="47" s="1"/>
  <c r="T19" i="47" s="1"/>
  <c r="C20" i="47"/>
  <c r="R20" i="47" s="1"/>
  <c r="S20" i="47" s="1"/>
  <c r="T20" i="47" s="1"/>
  <c r="O9" i="7"/>
  <c r="O10" i="7"/>
  <c r="O11" i="7"/>
  <c r="O12" i="7"/>
  <c r="O13" i="7"/>
  <c r="O14" i="7"/>
  <c r="O15" i="7"/>
  <c r="O16" i="7"/>
  <c r="O17" i="7"/>
  <c r="O18" i="7"/>
  <c r="O19" i="7"/>
  <c r="O20" i="7"/>
  <c r="L9" i="7"/>
  <c r="L10" i="7"/>
  <c r="L11" i="7"/>
  <c r="L12" i="7"/>
  <c r="L13" i="7"/>
  <c r="L14" i="7"/>
  <c r="L15" i="7"/>
  <c r="L16" i="7"/>
  <c r="L17" i="7"/>
  <c r="L18" i="7"/>
  <c r="L19" i="7"/>
  <c r="L20" i="7"/>
  <c r="I9" i="7"/>
  <c r="I10" i="7"/>
  <c r="I11" i="7"/>
  <c r="I12" i="7"/>
  <c r="I13" i="7"/>
  <c r="I14" i="7"/>
  <c r="I15" i="7"/>
  <c r="I16" i="7"/>
  <c r="I17" i="7"/>
  <c r="I18" i="7"/>
  <c r="I19" i="7"/>
  <c r="I20" i="7"/>
  <c r="F9" i="7"/>
  <c r="F10" i="7"/>
  <c r="F11" i="7"/>
  <c r="F12" i="7"/>
  <c r="F13" i="7"/>
  <c r="F14" i="7"/>
  <c r="F15" i="7"/>
  <c r="F16" i="7"/>
  <c r="F17" i="7"/>
  <c r="F18" i="7"/>
  <c r="F19" i="7"/>
  <c r="F20" i="7"/>
  <c r="C9" i="7"/>
  <c r="R9" i="7" s="1"/>
  <c r="S9" i="7" s="1"/>
  <c r="T9" i="7" s="1"/>
  <c r="C10" i="7"/>
  <c r="R10" i="7" s="1"/>
  <c r="S10" i="7" s="1"/>
  <c r="T10" i="7" s="1"/>
  <c r="C11" i="7"/>
  <c r="R11" i="7" s="1"/>
  <c r="S11" i="7" s="1"/>
  <c r="T11" i="7" s="1"/>
  <c r="C12" i="7"/>
  <c r="R12" i="7" s="1"/>
  <c r="S12" i="7" s="1"/>
  <c r="T12" i="7" s="1"/>
  <c r="C13" i="7"/>
  <c r="R13" i="7" s="1"/>
  <c r="S13" i="7" s="1"/>
  <c r="T13" i="7" s="1"/>
  <c r="C14" i="7"/>
  <c r="R14" i="7" s="1"/>
  <c r="S14" i="7" s="1"/>
  <c r="T14" i="7" s="1"/>
  <c r="C15" i="7"/>
  <c r="R15" i="7" s="1"/>
  <c r="S15" i="7" s="1"/>
  <c r="T15" i="7" s="1"/>
  <c r="C16" i="7"/>
  <c r="R16" i="7" s="1"/>
  <c r="S16" i="7" s="1"/>
  <c r="T16" i="7" s="1"/>
  <c r="C17" i="7"/>
  <c r="R17" i="7" s="1"/>
  <c r="S17" i="7" s="1"/>
  <c r="T17" i="7" s="1"/>
  <c r="C18" i="7"/>
  <c r="R18" i="7" s="1"/>
  <c r="S18" i="7" s="1"/>
  <c r="T18" i="7" s="1"/>
  <c r="C19" i="7"/>
  <c r="R19" i="7" s="1"/>
  <c r="S19" i="7" s="1"/>
  <c r="T19" i="7" s="1"/>
  <c r="C20" i="7"/>
  <c r="R20" i="7" s="1"/>
  <c r="S20" i="7" s="1"/>
  <c r="T20" i="7" s="1"/>
  <c r="O9" i="46"/>
  <c r="O10" i="46"/>
  <c r="O11" i="46"/>
  <c r="O12" i="46"/>
  <c r="O13" i="46"/>
  <c r="O14" i="46"/>
  <c r="O15" i="46"/>
  <c r="O16" i="46"/>
  <c r="O17" i="46"/>
  <c r="O18" i="46"/>
  <c r="O19" i="46"/>
  <c r="O20" i="46"/>
  <c r="L9" i="46"/>
  <c r="L10" i="46"/>
  <c r="L11" i="46"/>
  <c r="L12" i="46"/>
  <c r="L13" i="46"/>
  <c r="L14" i="46"/>
  <c r="L15" i="46"/>
  <c r="L16" i="46"/>
  <c r="L17" i="46"/>
  <c r="L18" i="46"/>
  <c r="L19" i="46"/>
  <c r="L20" i="46"/>
  <c r="I9" i="46"/>
  <c r="I10" i="46"/>
  <c r="I11" i="46"/>
  <c r="I12" i="46"/>
  <c r="I13" i="46"/>
  <c r="I14" i="46"/>
  <c r="I15" i="46"/>
  <c r="I16" i="46"/>
  <c r="I17" i="46"/>
  <c r="I18" i="46"/>
  <c r="I19" i="46"/>
  <c r="I20" i="46"/>
  <c r="F9" i="46"/>
  <c r="F10" i="46"/>
  <c r="F11" i="46"/>
  <c r="F12" i="46"/>
  <c r="F13" i="46"/>
  <c r="F14" i="46"/>
  <c r="F15" i="46"/>
  <c r="F16" i="46"/>
  <c r="F17" i="46"/>
  <c r="F18" i="46"/>
  <c r="F19" i="46"/>
  <c r="F20" i="46"/>
  <c r="C9" i="46"/>
  <c r="R9" i="46" s="1"/>
  <c r="S9" i="46" s="1"/>
  <c r="T9" i="46" s="1"/>
  <c r="C10" i="46"/>
  <c r="R10" i="46" s="1"/>
  <c r="S10" i="46" s="1"/>
  <c r="T10" i="46" s="1"/>
  <c r="C11" i="46"/>
  <c r="R11" i="46" s="1"/>
  <c r="S11" i="46" s="1"/>
  <c r="T11" i="46" s="1"/>
  <c r="C12" i="46"/>
  <c r="R12" i="46" s="1"/>
  <c r="S12" i="46" s="1"/>
  <c r="T12" i="46" s="1"/>
  <c r="C13" i="46"/>
  <c r="R13" i="46" s="1"/>
  <c r="S13" i="46" s="1"/>
  <c r="T13" i="46" s="1"/>
  <c r="C14" i="46"/>
  <c r="R14" i="46" s="1"/>
  <c r="S14" i="46" s="1"/>
  <c r="T14" i="46" s="1"/>
  <c r="C15" i="46"/>
  <c r="R15" i="46" s="1"/>
  <c r="S15" i="46" s="1"/>
  <c r="T15" i="46" s="1"/>
  <c r="C16" i="46"/>
  <c r="C17" i="46"/>
  <c r="R17" i="46" s="1"/>
  <c r="S17" i="46" s="1"/>
  <c r="T17" i="46" s="1"/>
  <c r="C18" i="46"/>
  <c r="R18" i="46" s="1"/>
  <c r="S18" i="46" s="1"/>
  <c r="T18" i="46" s="1"/>
  <c r="C19" i="46"/>
  <c r="R19" i="46" s="1"/>
  <c r="S19" i="46" s="1"/>
  <c r="T19" i="46" s="1"/>
  <c r="C20" i="46"/>
  <c r="R20" i="46" s="1"/>
  <c r="S20" i="46" s="1"/>
  <c r="T20" i="46" s="1"/>
  <c r="I4" i="53"/>
  <c r="I4" i="52"/>
  <c r="I4" i="51"/>
  <c r="I4" i="50"/>
  <c r="I4" i="49"/>
  <c r="I4" i="48"/>
  <c r="I4" i="47"/>
  <c r="I4" i="7"/>
  <c r="I4" i="46"/>
  <c r="H27" i="53"/>
  <c r="B20" i="53"/>
  <c r="B19" i="53"/>
  <c r="B18" i="53"/>
  <c r="B17" i="53"/>
  <c r="B16" i="53"/>
  <c r="B15" i="53"/>
  <c r="B14" i="53"/>
  <c r="B13" i="53"/>
  <c r="B12" i="53"/>
  <c r="B11" i="53"/>
  <c r="B10" i="53"/>
  <c r="B9" i="53"/>
  <c r="O2" i="53"/>
  <c r="I2" i="53"/>
  <c r="H27" i="52"/>
  <c r="B20" i="52"/>
  <c r="B19" i="52"/>
  <c r="B18" i="52"/>
  <c r="B17" i="52"/>
  <c r="B16" i="52"/>
  <c r="B15" i="52"/>
  <c r="B14" i="52"/>
  <c r="B13" i="52"/>
  <c r="B12" i="52"/>
  <c r="B11" i="52"/>
  <c r="B10" i="52"/>
  <c r="B9" i="52"/>
  <c r="O2" i="52"/>
  <c r="I2" i="52"/>
  <c r="H27" i="51"/>
  <c r="B20" i="51"/>
  <c r="B19" i="51"/>
  <c r="B18" i="51"/>
  <c r="B17" i="51"/>
  <c r="B16" i="51"/>
  <c r="B15" i="51"/>
  <c r="B14" i="51"/>
  <c r="B13" i="51"/>
  <c r="B12" i="51"/>
  <c r="B11" i="51"/>
  <c r="B10" i="51"/>
  <c r="B9" i="51"/>
  <c r="O2" i="51"/>
  <c r="I2" i="51"/>
  <c r="H27" i="50"/>
  <c r="B20" i="50"/>
  <c r="B19" i="50"/>
  <c r="B18" i="50"/>
  <c r="B17" i="50"/>
  <c r="B16" i="50"/>
  <c r="B15" i="50"/>
  <c r="B14" i="50"/>
  <c r="B13" i="50"/>
  <c r="B12" i="50"/>
  <c r="B11" i="50"/>
  <c r="B10" i="50"/>
  <c r="B9" i="50"/>
  <c r="O2" i="50"/>
  <c r="I2" i="50"/>
  <c r="H27" i="49"/>
  <c r="B20" i="49"/>
  <c r="B19" i="49"/>
  <c r="B18" i="49"/>
  <c r="B17" i="49"/>
  <c r="B16" i="49"/>
  <c r="B15" i="49"/>
  <c r="B14" i="49"/>
  <c r="B13" i="49"/>
  <c r="B12" i="49"/>
  <c r="B11" i="49"/>
  <c r="B10" i="49"/>
  <c r="B9" i="49"/>
  <c r="O2" i="49"/>
  <c r="I2" i="49"/>
  <c r="H27" i="48"/>
  <c r="B20" i="48"/>
  <c r="B19" i="48"/>
  <c r="B18" i="48"/>
  <c r="B17" i="48"/>
  <c r="B16" i="48"/>
  <c r="B15" i="48"/>
  <c r="B14" i="48"/>
  <c r="B13" i="48"/>
  <c r="B12" i="48"/>
  <c r="B11" i="48"/>
  <c r="B10" i="48"/>
  <c r="B9" i="48"/>
  <c r="O2" i="48"/>
  <c r="I2" i="48"/>
  <c r="H27" i="47"/>
  <c r="B20" i="47"/>
  <c r="B19" i="47"/>
  <c r="B18" i="47"/>
  <c r="B17" i="47"/>
  <c r="B16" i="47"/>
  <c r="B15" i="47"/>
  <c r="B14" i="47"/>
  <c r="B13" i="47"/>
  <c r="B12" i="47"/>
  <c r="B11" i="47"/>
  <c r="B10" i="47"/>
  <c r="B9" i="47"/>
  <c r="O2" i="47"/>
  <c r="I2" i="47"/>
  <c r="H27" i="46"/>
  <c r="B20" i="46"/>
  <c r="B19" i="46"/>
  <c r="B18" i="46"/>
  <c r="B17" i="46"/>
  <c r="B16" i="46"/>
  <c r="B15" i="46"/>
  <c r="B14" i="46"/>
  <c r="B13" i="46"/>
  <c r="B12" i="46"/>
  <c r="B11" i="46"/>
  <c r="B10" i="46"/>
  <c r="B9" i="46"/>
  <c r="O2" i="46"/>
  <c r="I2" i="46"/>
  <c r="J12" i="12" l="1"/>
  <c r="J32" i="10"/>
  <c r="R16" i="46"/>
  <c r="S16" i="46" s="1"/>
  <c r="T16" i="46" s="1"/>
  <c r="F18" i="13"/>
  <c r="R9" i="50"/>
  <c r="S9" i="50" s="1"/>
  <c r="T9" i="50" s="1"/>
  <c r="G14" i="13"/>
  <c r="G15" i="13"/>
  <c r="F15" i="13"/>
  <c r="H15" i="13" s="1"/>
  <c r="I15" i="13" s="1"/>
  <c r="J15" i="13" s="1"/>
  <c r="J13" i="11"/>
  <c r="C7" i="13"/>
  <c r="C15" i="13"/>
  <c r="J15" i="12"/>
  <c r="J14" i="11"/>
  <c r="F10" i="13"/>
  <c r="J34" i="10"/>
  <c r="E11" i="13"/>
  <c r="H11" i="13" s="1"/>
  <c r="I11" i="13" s="1"/>
  <c r="J11" i="13" s="1"/>
  <c r="F9" i="13"/>
  <c r="H9" i="13" s="1"/>
  <c r="I9" i="13" s="1"/>
  <c r="J9" i="13" s="1"/>
  <c r="J17" i="12"/>
  <c r="D14" i="13"/>
  <c r="J31" i="10"/>
  <c r="J28" i="10"/>
  <c r="J26" i="10"/>
  <c r="J26" i="11"/>
  <c r="J11" i="12"/>
  <c r="J15" i="11"/>
  <c r="C8" i="13"/>
  <c r="J8" i="11"/>
  <c r="C14" i="13"/>
  <c r="J10" i="12"/>
  <c r="J25" i="11"/>
  <c r="J5" i="11"/>
  <c r="J27" i="10"/>
  <c r="J8" i="12"/>
  <c r="J16" i="12"/>
  <c r="J11" i="11"/>
  <c r="J25" i="10"/>
  <c r="J33" i="10"/>
  <c r="H12" i="13"/>
  <c r="I12" i="13" s="1"/>
  <c r="J12" i="13" s="1"/>
  <c r="J9" i="12"/>
  <c r="F14" i="13"/>
  <c r="E18" i="13"/>
  <c r="C10" i="13"/>
  <c r="H10" i="13" s="1"/>
  <c r="I10" i="13" s="1"/>
  <c r="J10" i="13" s="1"/>
  <c r="R11" i="53"/>
  <c r="S11" i="53" s="1"/>
  <c r="T11" i="53" s="1"/>
  <c r="H8" i="13"/>
  <c r="I8" i="13" s="1"/>
  <c r="J8" i="13" s="1"/>
  <c r="H16" i="13"/>
  <c r="I16" i="13" s="1"/>
  <c r="J16" i="13" s="1"/>
  <c r="H13" i="13"/>
  <c r="I13" i="13" s="1"/>
  <c r="J13" i="13" s="1"/>
  <c r="H7" i="13"/>
  <c r="I7" i="13" s="1"/>
  <c r="J7" i="13" s="1"/>
  <c r="H17" i="13"/>
  <c r="I17" i="13" s="1"/>
  <c r="J17" i="13" s="1"/>
  <c r="V14" i="5"/>
  <c r="P6" i="6" s="1"/>
  <c r="V15" i="5"/>
  <c r="P7" i="6" s="1"/>
  <c r="V16" i="5"/>
  <c r="P8" i="6" s="1"/>
  <c r="V17" i="5"/>
  <c r="P9" i="6" s="1"/>
  <c r="V18" i="5"/>
  <c r="P10" i="6" s="1"/>
  <c r="V19" i="5"/>
  <c r="P11" i="6" s="1"/>
  <c r="V20" i="5"/>
  <c r="P12" i="6" s="1"/>
  <c r="V21" i="5"/>
  <c r="P13" i="6" s="1"/>
  <c r="V22" i="5"/>
  <c r="P14" i="6" s="1"/>
  <c r="V23" i="5"/>
  <c r="P15" i="6" s="1"/>
  <c r="V24" i="5"/>
  <c r="P16" i="6" s="1"/>
  <c r="V25" i="5"/>
  <c r="P17" i="6" s="1"/>
  <c r="T14" i="5"/>
  <c r="N6" i="6" s="1"/>
  <c r="Q6" i="6" s="1"/>
  <c r="T15" i="5"/>
  <c r="N7" i="6" s="1"/>
  <c r="Q7" i="6" s="1"/>
  <c r="T16" i="5"/>
  <c r="N8" i="6" s="1"/>
  <c r="Q8" i="6" s="1"/>
  <c r="T17" i="5"/>
  <c r="N9" i="6" s="1"/>
  <c r="Q9" i="6" s="1"/>
  <c r="T18" i="5"/>
  <c r="N10" i="6" s="1"/>
  <c r="Q10" i="6" s="1"/>
  <c r="T19" i="5"/>
  <c r="N11" i="6" s="1"/>
  <c r="Q11" i="6" s="1"/>
  <c r="T20" i="5"/>
  <c r="N12" i="6" s="1"/>
  <c r="Q12" i="6" s="1"/>
  <c r="T21" i="5"/>
  <c r="N13" i="6" s="1"/>
  <c r="Q13" i="6" s="1"/>
  <c r="T22" i="5"/>
  <c r="N14" i="6" s="1"/>
  <c r="Q14" i="6" s="1"/>
  <c r="T23" i="5"/>
  <c r="N15" i="6" s="1"/>
  <c r="Q15" i="6" s="1"/>
  <c r="T24" i="5"/>
  <c r="N16" i="6" s="1"/>
  <c r="Q16" i="6" s="1"/>
  <c r="T25" i="5"/>
  <c r="N17" i="6" s="1"/>
  <c r="Q17" i="6" s="1"/>
  <c r="R14" i="5"/>
  <c r="K6" i="6" s="1"/>
  <c r="R15" i="5"/>
  <c r="K7" i="6" s="1"/>
  <c r="R16" i="5"/>
  <c r="K8" i="6" s="1"/>
  <c r="R17" i="5"/>
  <c r="K9" i="6" s="1"/>
  <c r="R18" i="5"/>
  <c r="K10" i="6" s="1"/>
  <c r="R19" i="5"/>
  <c r="K11" i="6" s="1"/>
  <c r="R20" i="5"/>
  <c r="K12" i="6" s="1"/>
  <c r="R21" i="5"/>
  <c r="K13" i="6" s="1"/>
  <c r="R22" i="5"/>
  <c r="K14" i="6" s="1"/>
  <c r="R23" i="5"/>
  <c r="K15" i="6" s="1"/>
  <c r="R24" i="5"/>
  <c r="K16" i="6" s="1"/>
  <c r="R25" i="5"/>
  <c r="K17" i="6" s="1"/>
  <c r="P14" i="5"/>
  <c r="J6" i="6" s="1"/>
  <c r="P15" i="5"/>
  <c r="J7" i="6" s="1"/>
  <c r="P16" i="5"/>
  <c r="J8" i="6" s="1"/>
  <c r="P17" i="5"/>
  <c r="J9" i="6" s="1"/>
  <c r="P18" i="5"/>
  <c r="J10" i="6" s="1"/>
  <c r="P19" i="5"/>
  <c r="J11" i="6" s="1"/>
  <c r="P20" i="5"/>
  <c r="J12" i="6" s="1"/>
  <c r="P21" i="5"/>
  <c r="J13" i="6" s="1"/>
  <c r="P22" i="5"/>
  <c r="J14" i="6" s="1"/>
  <c r="P23" i="5"/>
  <c r="J15" i="6" s="1"/>
  <c r="P24" i="5"/>
  <c r="J16" i="6" s="1"/>
  <c r="P25" i="5"/>
  <c r="J17" i="6" s="1"/>
  <c r="N14" i="5"/>
  <c r="I6" i="6" s="1"/>
  <c r="N15" i="5"/>
  <c r="I7" i="6" s="1"/>
  <c r="N16" i="5"/>
  <c r="I8" i="6" s="1"/>
  <c r="N17" i="5"/>
  <c r="I9" i="6" s="1"/>
  <c r="N18" i="5"/>
  <c r="I10" i="6" s="1"/>
  <c r="N19" i="5"/>
  <c r="I11" i="6" s="1"/>
  <c r="N20" i="5"/>
  <c r="I12" i="6" s="1"/>
  <c r="N21" i="5"/>
  <c r="I13" i="6" s="1"/>
  <c r="N22" i="5"/>
  <c r="I14" i="6" s="1"/>
  <c r="N23" i="5"/>
  <c r="I15" i="6" s="1"/>
  <c r="N24" i="5"/>
  <c r="I16" i="6" s="1"/>
  <c r="N25" i="5"/>
  <c r="I17" i="6" s="1"/>
  <c r="L14" i="5"/>
  <c r="H6" i="6" s="1"/>
  <c r="L6" i="6" s="1"/>
  <c r="L15" i="5"/>
  <c r="H7" i="6" s="1"/>
  <c r="L7" i="6" s="1"/>
  <c r="L16" i="5"/>
  <c r="H8" i="6" s="1"/>
  <c r="L8" i="6" s="1"/>
  <c r="L17" i="5"/>
  <c r="H9" i="6" s="1"/>
  <c r="L9" i="6" s="1"/>
  <c r="L18" i="5"/>
  <c r="H10" i="6" s="1"/>
  <c r="L10" i="6" s="1"/>
  <c r="L19" i="5"/>
  <c r="H11" i="6" s="1"/>
  <c r="L20" i="5"/>
  <c r="H12" i="6" s="1"/>
  <c r="L12" i="6" s="1"/>
  <c r="L21" i="5"/>
  <c r="H13" i="6" s="1"/>
  <c r="L13" i="6" s="1"/>
  <c r="L22" i="5"/>
  <c r="H14" i="6" s="1"/>
  <c r="L14" i="6" s="1"/>
  <c r="L23" i="5"/>
  <c r="H15" i="6" s="1"/>
  <c r="L15" i="6" s="1"/>
  <c r="L24" i="5"/>
  <c r="H16" i="6" s="1"/>
  <c r="L16" i="6" s="1"/>
  <c r="L25" i="5"/>
  <c r="H17" i="6" s="1"/>
  <c r="L17" i="6" s="1"/>
  <c r="J14" i="5"/>
  <c r="F6" i="6" s="1"/>
  <c r="J15" i="5"/>
  <c r="F7" i="6" s="1"/>
  <c r="J16" i="5"/>
  <c r="F8" i="6" s="1"/>
  <c r="J17" i="5"/>
  <c r="F9" i="6" s="1"/>
  <c r="J18" i="5"/>
  <c r="F10" i="6" s="1"/>
  <c r="J19" i="5"/>
  <c r="F11" i="6" s="1"/>
  <c r="J20" i="5"/>
  <c r="F12" i="6" s="1"/>
  <c r="J21" i="5"/>
  <c r="F13" i="6" s="1"/>
  <c r="J22" i="5"/>
  <c r="F14" i="6" s="1"/>
  <c r="J23" i="5"/>
  <c r="F15" i="6" s="1"/>
  <c r="J24" i="5"/>
  <c r="F16" i="6" s="1"/>
  <c r="J25" i="5"/>
  <c r="F17" i="6" s="1"/>
  <c r="H14" i="5"/>
  <c r="E6" i="6" s="1"/>
  <c r="H15" i="5"/>
  <c r="E7" i="6" s="1"/>
  <c r="H16" i="5"/>
  <c r="E8" i="6" s="1"/>
  <c r="H17" i="5"/>
  <c r="E9" i="6" s="1"/>
  <c r="H18" i="5"/>
  <c r="E10" i="6" s="1"/>
  <c r="H19" i="5"/>
  <c r="E11" i="6" s="1"/>
  <c r="H20" i="5"/>
  <c r="E12" i="6" s="1"/>
  <c r="H21" i="5"/>
  <c r="E13" i="6" s="1"/>
  <c r="H22" i="5"/>
  <c r="E14" i="6" s="1"/>
  <c r="H23" i="5"/>
  <c r="E15" i="6" s="1"/>
  <c r="H24" i="5"/>
  <c r="E16" i="6" s="1"/>
  <c r="H25" i="5"/>
  <c r="E17" i="6" s="1"/>
  <c r="F14" i="5"/>
  <c r="D6" i="6" s="1"/>
  <c r="F15" i="5"/>
  <c r="D7" i="6" s="1"/>
  <c r="F16" i="5"/>
  <c r="D8" i="6" s="1"/>
  <c r="F17" i="5"/>
  <c r="D9" i="6" s="1"/>
  <c r="F18" i="5"/>
  <c r="D10" i="6" s="1"/>
  <c r="F19" i="5"/>
  <c r="D11" i="6" s="1"/>
  <c r="F20" i="5"/>
  <c r="D12" i="6" s="1"/>
  <c r="F21" i="5"/>
  <c r="D13" i="6" s="1"/>
  <c r="F22" i="5"/>
  <c r="D14" i="6" s="1"/>
  <c r="F23" i="5"/>
  <c r="D15" i="6" s="1"/>
  <c r="F24" i="5"/>
  <c r="D16" i="6" s="1"/>
  <c r="F25" i="5"/>
  <c r="D17" i="6" s="1"/>
  <c r="D14" i="5"/>
  <c r="C6" i="6" s="1"/>
  <c r="G6" i="6" s="1"/>
  <c r="R6" i="6" s="1"/>
  <c r="S6" i="6" s="1"/>
  <c r="T6" i="6" s="1"/>
  <c r="D15" i="5"/>
  <c r="C7" i="6" s="1"/>
  <c r="G7" i="6" s="1"/>
  <c r="R7" i="6" s="1"/>
  <c r="S7" i="6" s="1"/>
  <c r="T7" i="6" s="1"/>
  <c r="D16" i="5"/>
  <c r="C8" i="6" s="1"/>
  <c r="G8" i="6" s="1"/>
  <c r="R8" i="6" s="1"/>
  <c r="S8" i="6" s="1"/>
  <c r="T8" i="6" s="1"/>
  <c r="D17" i="5"/>
  <c r="C9" i="6" s="1"/>
  <c r="G9" i="6" s="1"/>
  <c r="R9" i="6" s="1"/>
  <c r="S9" i="6" s="1"/>
  <c r="T9" i="6" s="1"/>
  <c r="D18" i="5"/>
  <c r="C10" i="6" s="1"/>
  <c r="G10" i="6" s="1"/>
  <c r="R10" i="6" s="1"/>
  <c r="S10" i="6" s="1"/>
  <c r="T10" i="6" s="1"/>
  <c r="D19" i="5"/>
  <c r="C11" i="6" s="1"/>
  <c r="G11" i="6" s="1"/>
  <c r="D20" i="5"/>
  <c r="C12" i="6" s="1"/>
  <c r="G12" i="6" s="1"/>
  <c r="R12" i="6" s="1"/>
  <c r="S12" i="6" s="1"/>
  <c r="T12" i="6" s="1"/>
  <c r="D21" i="5"/>
  <c r="C13" i="6" s="1"/>
  <c r="G13" i="6" s="1"/>
  <c r="R13" i="6" s="1"/>
  <c r="S13" i="6" s="1"/>
  <c r="T13" i="6" s="1"/>
  <c r="D22" i="5"/>
  <c r="C14" i="6" s="1"/>
  <c r="G14" i="6" s="1"/>
  <c r="R14" i="6" s="1"/>
  <c r="S14" i="6" s="1"/>
  <c r="T14" i="6" s="1"/>
  <c r="D23" i="5"/>
  <c r="C15" i="6" s="1"/>
  <c r="G15" i="6" s="1"/>
  <c r="R15" i="6" s="1"/>
  <c r="S15" i="6" s="1"/>
  <c r="T15" i="6" s="1"/>
  <c r="D24" i="5"/>
  <c r="C16" i="6" s="1"/>
  <c r="G16" i="6" s="1"/>
  <c r="R16" i="6" s="1"/>
  <c r="S16" i="6" s="1"/>
  <c r="T16" i="6" s="1"/>
  <c r="D25" i="5"/>
  <c r="C17" i="6" s="1"/>
  <c r="G17" i="6" s="1"/>
  <c r="R17" i="6" s="1"/>
  <c r="S17" i="6" s="1"/>
  <c r="T17" i="6" s="1"/>
  <c r="H18" i="13" l="1"/>
  <c r="I18" i="13" s="1"/>
  <c r="J18" i="13" s="1"/>
  <c r="H14" i="13"/>
  <c r="I14" i="13" s="1"/>
  <c r="J14" i="13" s="1"/>
  <c r="L11" i="6"/>
  <c r="R11" i="6" s="1"/>
  <c r="S11" i="6" s="1"/>
  <c r="T11" i="6" s="1"/>
  <c r="W14" i="5"/>
  <c r="X14" i="5" s="1"/>
  <c r="Y14" i="5" s="1"/>
  <c r="W22" i="5"/>
  <c r="X22" i="5" s="1"/>
  <c r="Y22" i="5" s="1"/>
  <c r="W18" i="5"/>
  <c r="X18" i="5" s="1"/>
  <c r="Y18" i="5" s="1"/>
  <c r="W25" i="5"/>
  <c r="X25" i="5" s="1"/>
  <c r="Y25" i="5" s="1"/>
  <c r="W21" i="5"/>
  <c r="X21" i="5" s="1"/>
  <c r="Y21" i="5" s="1"/>
  <c r="W17" i="5"/>
  <c r="X17" i="5" s="1"/>
  <c r="Y17" i="5" s="1"/>
  <c r="W24" i="5"/>
  <c r="X24" i="5" s="1"/>
  <c r="Y24" i="5" s="1"/>
  <c r="W20" i="5"/>
  <c r="X20" i="5" s="1"/>
  <c r="Y20" i="5" s="1"/>
  <c r="W16" i="5"/>
  <c r="X16" i="5" s="1"/>
  <c r="Y16" i="5" s="1"/>
  <c r="W23" i="5"/>
  <c r="X23" i="5" s="1"/>
  <c r="Y23" i="5" s="1"/>
  <c r="W19" i="5"/>
  <c r="X19" i="5" s="1"/>
  <c r="Y19" i="5" s="1"/>
  <c r="W15" i="5"/>
  <c r="X15" i="5" s="1"/>
  <c r="Y15" i="5" s="1"/>
  <c r="J10" i="33"/>
  <c r="J11" i="33"/>
  <c r="J12" i="33"/>
  <c r="J13" i="33"/>
  <c r="J14" i="33"/>
  <c r="J15" i="33"/>
  <c r="J16" i="33"/>
  <c r="J17" i="33"/>
  <c r="J18" i="33"/>
  <c r="J19" i="33"/>
  <c r="J20" i="33"/>
  <c r="J21" i="33"/>
  <c r="H10" i="33"/>
  <c r="H11" i="33"/>
  <c r="H12" i="33"/>
  <c r="H13" i="33"/>
  <c r="H14" i="33"/>
  <c r="H15" i="33"/>
  <c r="H16" i="33"/>
  <c r="H17" i="33"/>
  <c r="H18" i="33"/>
  <c r="H19" i="33"/>
  <c r="H20" i="33"/>
  <c r="H21" i="33"/>
  <c r="F10" i="33"/>
  <c r="F11" i="33"/>
  <c r="F12" i="33"/>
  <c r="F13" i="33"/>
  <c r="F14" i="33"/>
  <c r="F15" i="33"/>
  <c r="F16" i="33"/>
  <c r="F17" i="33"/>
  <c r="F18" i="33"/>
  <c r="F19" i="33"/>
  <c r="F20" i="33"/>
  <c r="F21" i="33"/>
  <c r="D10" i="33"/>
  <c r="K10" i="33" s="1"/>
  <c r="D11" i="33"/>
  <c r="K11" i="33" s="1"/>
  <c r="D12" i="33"/>
  <c r="K12" i="33" s="1"/>
  <c r="D13" i="33"/>
  <c r="K13" i="33" s="1"/>
  <c r="D14" i="33"/>
  <c r="K14" i="33" s="1"/>
  <c r="D15" i="33"/>
  <c r="K15" i="33" s="1"/>
  <c r="D16" i="33"/>
  <c r="K16" i="33" s="1"/>
  <c r="D17" i="33"/>
  <c r="K17" i="33" s="1"/>
  <c r="D18" i="33"/>
  <c r="K18" i="33" s="1"/>
  <c r="D19" i="33"/>
  <c r="K19" i="33" s="1"/>
  <c r="D20" i="33"/>
  <c r="K20" i="33" s="1"/>
  <c r="D21" i="33"/>
  <c r="K21" i="33" s="1"/>
  <c r="N12" i="34"/>
  <c r="N13" i="34"/>
  <c r="N14" i="34"/>
  <c r="N15" i="34"/>
  <c r="N16" i="34"/>
  <c r="N17" i="34"/>
  <c r="N18" i="34"/>
  <c r="N19" i="34"/>
  <c r="N20" i="34"/>
  <c r="N21" i="34"/>
  <c r="N22" i="34"/>
  <c r="N23" i="34"/>
  <c r="L12" i="34"/>
  <c r="L13" i="34"/>
  <c r="L14" i="34"/>
  <c r="L15" i="34"/>
  <c r="L16" i="34"/>
  <c r="L17" i="34"/>
  <c r="L18" i="34"/>
  <c r="L19" i="34"/>
  <c r="L20" i="34"/>
  <c r="L21" i="34"/>
  <c r="L22" i="34"/>
  <c r="L23" i="34"/>
  <c r="J12" i="34"/>
  <c r="J13" i="34"/>
  <c r="J14" i="34"/>
  <c r="J15" i="34"/>
  <c r="J16" i="34"/>
  <c r="J17" i="34"/>
  <c r="J18" i="34"/>
  <c r="J19" i="34"/>
  <c r="J20" i="34"/>
  <c r="J21" i="34"/>
  <c r="J22" i="34"/>
  <c r="J23" i="34"/>
  <c r="H12" i="34"/>
  <c r="H13" i="34"/>
  <c r="H14" i="34"/>
  <c r="H15" i="34"/>
  <c r="H16" i="34"/>
  <c r="H17" i="34"/>
  <c r="H18" i="34"/>
  <c r="H19" i="34"/>
  <c r="H20" i="34"/>
  <c r="H21" i="34"/>
  <c r="H22" i="34"/>
  <c r="H23" i="34"/>
  <c r="D12" i="34"/>
  <c r="D13" i="34"/>
  <c r="D14" i="34"/>
  <c r="D15" i="34"/>
  <c r="D16" i="34"/>
  <c r="D17" i="34"/>
  <c r="D18" i="34"/>
  <c r="D19" i="34"/>
  <c r="D20" i="34"/>
  <c r="D21" i="34"/>
  <c r="D22" i="34"/>
  <c r="D23" i="34"/>
  <c r="F12" i="34"/>
  <c r="F13" i="34"/>
  <c r="F14" i="34"/>
  <c r="F15" i="34"/>
  <c r="F16" i="34"/>
  <c r="F17" i="34"/>
  <c r="F18" i="34"/>
  <c r="F19" i="34"/>
  <c r="F20" i="34"/>
  <c r="F21" i="34"/>
  <c r="F22" i="34"/>
  <c r="F23" i="34"/>
  <c r="C33" i="34"/>
  <c r="J22" i="35"/>
  <c r="J21" i="35"/>
  <c r="J20" i="35"/>
  <c r="J19" i="35"/>
  <c r="J18" i="35"/>
  <c r="J17" i="35"/>
  <c r="J16" i="35"/>
  <c r="J15" i="35"/>
  <c r="J14" i="35"/>
  <c r="J13" i="35"/>
  <c r="J12" i="35"/>
  <c r="J11" i="35"/>
  <c r="H22" i="35"/>
  <c r="H21" i="35"/>
  <c r="H20" i="35"/>
  <c r="H19" i="35"/>
  <c r="H18" i="35"/>
  <c r="H17" i="35"/>
  <c r="H16" i="35"/>
  <c r="H15" i="35"/>
  <c r="H14" i="35"/>
  <c r="H13" i="35"/>
  <c r="H12" i="35"/>
  <c r="H11" i="35"/>
  <c r="F22" i="35"/>
  <c r="F21" i="35"/>
  <c r="F20" i="35"/>
  <c r="F19" i="35"/>
  <c r="F18" i="35"/>
  <c r="F17" i="35"/>
  <c r="F16" i="35"/>
  <c r="F15" i="35"/>
  <c r="F14" i="35"/>
  <c r="F13" i="35"/>
  <c r="F12" i="35"/>
  <c r="F11" i="35"/>
  <c r="D22" i="35"/>
  <c r="K22" i="35" s="1"/>
  <c r="D21" i="35"/>
  <c r="K21" i="35" s="1"/>
  <c r="D20" i="35"/>
  <c r="D19" i="35"/>
  <c r="K19" i="35" s="1"/>
  <c r="D18" i="35"/>
  <c r="K18" i="35" s="1"/>
  <c r="D17" i="35"/>
  <c r="K17" i="35" s="1"/>
  <c r="D16" i="35"/>
  <c r="K16" i="35" s="1"/>
  <c r="D15" i="35"/>
  <c r="K15" i="35" s="1"/>
  <c r="D14" i="35"/>
  <c r="K14" i="35" s="1"/>
  <c r="D13" i="35"/>
  <c r="K13" i="35" s="1"/>
  <c r="T9" i="43" s="1"/>
  <c r="D12" i="35"/>
  <c r="K12" i="35" s="1"/>
  <c r="D11" i="35"/>
  <c r="K11" i="35" s="1"/>
  <c r="J22" i="36"/>
  <c r="J21" i="36"/>
  <c r="J20" i="36"/>
  <c r="J19" i="36"/>
  <c r="J18" i="36"/>
  <c r="J17" i="36"/>
  <c r="J16" i="36"/>
  <c r="J15" i="36"/>
  <c r="J14" i="36"/>
  <c r="J13" i="36"/>
  <c r="J12" i="36"/>
  <c r="J11" i="36"/>
  <c r="H22" i="36"/>
  <c r="H21" i="36"/>
  <c r="H20" i="36"/>
  <c r="H19" i="36"/>
  <c r="H18" i="36"/>
  <c r="H17" i="36"/>
  <c r="H16" i="36"/>
  <c r="H15" i="36"/>
  <c r="H14" i="36"/>
  <c r="H13" i="36"/>
  <c r="H12" i="36"/>
  <c r="H11" i="36"/>
  <c r="F22" i="36"/>
  <c r="F21" i="36"/>
  <c r="F20" i="36"/>
  <c r="F19" i="36"/>
  <c r="F18" i="36"/>
  <c r="F17" i="36"/>
  <c r="F16" i="36"/>
  <c r="F15" i="36"/>
  <c r="F14" i="36"/>
  <c r="F13" i="36"/>
  <c r="F12" i="36"/>
  <c r="F11" i="36"/>
  <c r="D22" i="36"/>
  <c r="K22" i="36" s="1"/>
  <c r="D21" i="36"/>
  <c r="K21" i="36" s="1"/>
  <c r="D20" i="36"/>
  <c r="K20" i="36" s="1"/>
  <c r="D19" i="36"/>
  <c r="K19" i="36" s="1"/>
  <c r="D18" i="36"/>
  <c r="K18" i="36" s="1"/>
  <c r="D17" i="36"/>
  <c r="K17" i="36" s="1"/>
  <c r="D16" i="36"/>
  <c r="K16" i="36" s="1"/>
  <c r="D15" i="36"/>
  <c r="K15" i="36" s="1"/>
  <c r="D14" i="36"/>
  <c r="K14" i="36" s="1"/>
  <c r="D13" i="36"/>
  <c r="K13" i="36" s="1"/>
  <c r="D12" i="36"/>
  <c r="K12" i="36" s="1"/>
  <c r="D11" i="36"/>
  <c r="K11" i="36" s="1"/>
  <c r="O15" i="34" l="1"/>
  <c r="O19" i="34"/>
  <c r="L13" i="36"/>
  <c r="M13" i="36" s="1"/>
  <c r="Q9" i="43"/>
  <c r="L18" i="36"/>
  <c r="M18" i="36" s="1"/>
  <c r="Q14" i="43"/>
  <c r="P19" i="34"/>
  <c r="Q19" i="34" s="1"/>
  <c r="W14" i="43"/>
  <c r="L14" i="36"/>
  <c r="M14" i="36" s="1"/>
  <c r="Q10" i="43"/>
  <c r="Z7" i="43"/>
  <c r="L10" i="33"/>
  <c r="M10" i="33" s="1"/>
  <c r="O14" i="34"/>
  <c r="L17" i="36"/>
  <c r="M17" i="36" s="1"/>
  <c r="Q13" i="43"/>
  <c r="L14" i="35"/>
  <c r="M14" i="35" s="1"/>
  <c r="T10" i="43"/>
  <c r="L18" i="35"/>
  <c r="M18" i="35" s="1"/>
  <c r="T14" i="43"/>
  <c r="O23" i="34"/>
  <c r="P23" i="34" s="1"/>
  <c r="Q23" i="34" s="1"/>
  <c r="L19" i="35"/>
  <c r="M19" i="35" s="1"/>
  <c r="T15" i="43"/>
  <c r="O18" i="34"/>
  <c r="P15" i="34"/>
  <c r="Q15" i="34" s="1"/>
  <c r="W10" i="43"/>
  <c r="L15" i="36"/>
  <c r="M15" i="36" s="1"/>
  <c r="Q11" i="43"/>
  <c r="L19" i="36"/>
  <c r="M19" i="36" s="1"/>
  <c r="Q15" i="43"/>
  <c r="L12" i="35"/>
  <c r="M12" i="35" s="1"/>
  <c r="T8" i="43"/>
  <c r="L16" i="35"/>
  <c r="M16" i="35" s="1"/>
  <c r="T12" i="43"/>
  <c r="L13" i="35"/>
  <c r="M13" i="35" s="1"/>
  <c r="O17" i="34"/>
  <c r="O13" i="34"/>
  <c r="L15" i="35"/>
  <c r="M15" i="35" s="1"/>
  <c r="T11" i="43"/>
  <c r="L12" i="36"/>
  <c r="M12" i="36" s="1"/>
  <c r="Q8" i="43"/>
  <c r="L16" i="36"/>
  <c r="M16" i="36" s="1"/>
  <c r="Q12" i="43"/>
  <c r="L17" i="35"/>
  <c r="M17" i="35" s="1"/>
  <c r="T13" i="43"/>
  <c r="O20" i="34"/>
  <c r="O16" i="34"/>
  <c r="Z13" i="43"/>
  <c r="L16" i="33"/>
  <c r="M16" i="33" s="1"/>
  <c r="Z9" i="43"/>
  <c r="L12" i="33"/>
  <c r="M12" i="33" s="1"/>
  <c r="Z8" i="43"/>
  <c r="L11" i="33"/>
  <c r="M11" i="33" s="1"/>
  <c r="Z15" i="43"/>
  <c r="L18" i="33"/>
  <c r="M18" i="33" s="1"/>
  <c r="Z11" i="43"/>
  <c r="L14" i="33"/>
  <c r="M14" i="33" s="1"/>
  <c r="Z14" i="43"/>
  <c r="L17" i="33"/>
  <c r="M17" i="33" s="1"/>
  <c r="Z10" i="43"/>
  <c r="L13" i="33"/>
  <c r="M13" i="33" s="1"/>
  <c r="Z12" i="43"/>
  <c r="L15" i="33"/>
  <c r="M15" i="33" s="1"/>
  <c r="Z18" i="43"/>
  <c r="L21" i="33"/>
  <c r="M21" i="33" s="1"/>
  <c r="L22" i="36"/>
  <c r="M22" i="36" s="1"/>
  <c r="Q18" i="43"/>
  <c r="L22" i="35"/>
  <c r="M22" i="35" s="1"/>
  <c r="T18" i="43"/>
  <c r="Z17" i="43"/>
  <c r="L20" i="33"/>
  <c r="M20" i="33" s="1"/>
  <c r="O22" i="34"/>
  <c r="L21" i="36"/>
  <c r="M21" i="36" s="1"/>
  <c r="Q17" i="43"/>
  <c r="L21" i="35"/>
  <c r="M21" i="35" s="1"/>
  <c r="T17" i="43"/>
  <c r="Z16" i="43"/>
  <c r="L19" i="33"/>
  <c r="M19" i="33" s="1"/>
  <c r="O21" i="34"/>
  <c r="W16" i="43" s="1"/>
  <c r="K20" i="35"/>
  <c r="T16" i="43" s="1"/>
  <c r="L20" i="36"/>
  <c r="M20" i="36" s="1"/>
  <c r="Q16" i="43"/>
  <c r="O12" i="34"/>
  <c r="W7" i="43" s="1"/>
  <c r="L11" i="35"/>
  <c r="M11" i="35" s="1"/>
  <c r="T7" i="43"/>
  <c r="L11" i="36"/>
  <c r="M11" i="36" s="1"/>
  <c r="Q7" i="43"/>
  <c r="J23" i="37"/>
  <c r="J22" i="37"/>
  <c r="J21" i="37"/>
  <c r="J20" i="37"/>
  <c r="J19" i="37"/>
  <c r="J18" i="37"/>
  <c r="J17" i="37"/>
  <c r="J16" i="37"/>
  <c r="J15" i="37"/>
  <c r="J14" i="37"/>
  <c r="J13" i="37"/>
  <c r="J12" i="37"/>
  <c r="H23" i="37"/>
  <c r="H22" i="37"/>
  <c r="H21" i="37"/>
  <c r="H20" i="37"/>
  <c r="H19" i="37"/>
  <c r="H18" i="37"/>
  <c r="H17" i="37"/>
  <c r="H16" i="37"/>
  <c r="H15" i="37"/>
  <c r="H14" i="37"/>
  <c r="H13" i="37"/>
  <c r="H12" i="37"/>
  <c r="F23" i="37"/>
  <c r="F22" i="37"/>
  <c r="F21" i="37"/>
  <c r="F20" i="37"/>
  <c r="F19" i="37"/>
  <c r="F18" i="37"/>
  <c r="F17" i="37"/>
  <c r="F16" i="37"/>
  <c r="F15" i="37"/>
  <c r="F14" i="37"/>
  <c r="F13" i="37"/>
  <c r="F12" i="37"/>
  <c r="D23" i="37"/>
  <c r="K23" i="37" s="1"/>
  <c r="D22" i="37"/>
  <c r="K22" i="37" s="1"/>
  <c r="D21" i="37"/>
  <c r="D20" i="37"/>
  <c r="K20" i="37" s="1"/>
  <c r="D19" i="37"/>
  <c r="K19" i="37" s="1"/>
  <c r="D18" i="37"/>
  <c r="K18" i="37" s="1"/>
  <c r="D17" i="37"/>
  <c r="K17" i="37" s="1"/>
  <c r="D16" i="37"/>
  <c r="K16" i="37" s="1"/>
  <c r="D15" i="37"/>
  <c r="K15" i="37" s="1"/>
  <c r="D14" i="37"/>
  <c r="K14" i="37" s="1"/>
  <c r="D13" i="37"/>
  <c r="K13" i="37" s="1"/>
  <c r="D12" i="37"/>
  <c r="F21" i="38"/>
  <c r="F20" i="38"/>
  <c r="F19" i="38"/>
  <c r="F18" i="38"/>
  <c r="F17" i="38"/>
  <c r="F16" i="38"/>
  <c r="F15" i="38"/>
  <c r="F14" i="38"/>
  <c r="F13" i="38"/>
  <c r="F12" i="38"/>
  <c r="F11" i="38"/>
  <c r="F10" i="38"/>
  <c r="D21" i="38"/>
  <c r="G21" i="38" s="1"/>
  <c r="D20" i="38"/>
  <c r="G20" i="38" s="1"/>
  <c r="D19" i="38"/>
  <c r="D18" i="38"/>
  <c r="G18" i="38" s="1"/>
  <c r="D17" i="38"/>
  <c r="G17" i="38" s="1"/>
  <c r="D16" i="38"/>
  <c r="G16" i="38" s="1"/>
  <c r="D15" i="38"/>
  <c r="G15" i="38" s="1"/>
  <c r="D14" i="38"/>
  <c r="G14" i="38" s="1"/>
  <c r="D13" i="38"/>
  <c r="G13" i="38" s="1"/>
  <c r="D12" i="38"/>
  <c r="G12" i="38" s="1"/>
  <c r="D10" i="38"/>
  <c r="D11" i="38"/>
  <c r="J22" i="39"/>
  <c r="J21" i="39"/>
  <c r="J20" i="39"/>
  <c r="J19" i="39"/>
  <c r="J18" i="39"/>
  <c r="J17" i="39"/>
  <c r="J16" i="39"/>
  <c r="J15" i="39"/>
  <c r="J14" i="39"/>
  <c r="J13" i="39"/>
  <c r="J12" i="39"/>
  <c r="J11" i="39"/>
  <c r="H22" i="39"/>
  <c r="H21" i="39"/>
  <c r="H20" i="39"/>
  <c r="H19" i="39"/>
  <c r="H18" i="39"/>
  <c r="H17" i="39"/>
  <c r="H16" i="39"/>
  <c r="H15" i="39"/>
  <c r="H14" i="39"/>
  <c r="H13" i="39"/>
  <c r="H12" i="39"/>
  <c r="H11" i="39"/>
  <c r="F21" i="39"/>
  <c r="F22" i="39"/>
  <c r="F20" i="39"/>
  <c r="F19" i="39"/>
  <c r="F18" i="39"/>
  <c r="F17" i="39"/>
  <c r="F16" i="39"/>
  <c r="F15" i="39"/>
  <c r="F14" i="39"/>
  <c r="F13" i="39"/>
  <c r="F12" i="39"/>
  <c r="F11" i="39"/>
  <c r="D22" i="39"/>
  <c r="D21" i="39"/>
  <c r="D20" i="39"/>
  <c r="D19" i="39"/>
  <c r="K19" i="39" s="1"/>
  <c r="D18" i="39"/>
  <c r="K18" i="39" s="1"/>
  <c r="D17" i="39"/>
  <c r="K17" i="39" s="1"/>
  <c r="D16" i="39"/>
  <c r="K16" i="39" s="1"/>
  <c r="D15" i="39"/>
  <c r="K15" i="39" s="1"/>
  <c r="D14" i="39"/>
  <c r="K14" i="39" s="1"/>
  <c r="D13" i="39"/>
  <c r="K13" i="39" s="1"/>
  <c r="D12" i="39"/>
  <c r="K12" i="39" s="1"/>
  <c r="D11" i="39"/>
  <c r="R24" i="40"/>
  <c r="R23" i="40"/>
  <c r="R22" i="40"/>
  <c r="R21" i="40"/>
  <c r="R20" i="40"/>
  <c r="R19" i="40"/>
  <c r="R18" i="40"/>
  <c r="R17" i="40"/>
  <c r="R16" i="40"/>
  <c r="R15" i="40"/>
  <c r="R14" i="40"/>
  <c r="R13" i="40"/>
  <c r="P24" i="40"/>
  <c r="P23" i="40"/>
  <c r="P22" i="40"/>
  <c r="P21" i="40"/>
  <c r="P20" i="40"/>
  <c r="P19" i="40"/>
  <c r="P18" i="40"/>
  <c r="P17" i="40"/>
  <c r="P16" i="40"/>
  <c r="P15" i="40"/>
  <c r="P14" i="40"/>
  <c r="P13" i="40"/>
  <c r="N24" i="40"/>
  <c r="N23" i="40"/>
  <c r="N22" i="40"/>
  <c r="N21" i="40"/>
  <c r="N20" i="40"/>
  <c r="N19" i="40"/>
  <c r="N18" i="40"/>
  <c r="N17" i="40"/>
  <c r="N16" i="40"/>
  <c r="N15" i="40"/>
  <c r="N14" i="40"/>
  <c r="N13" i="40"/>
  <c r="L24" i="40"/>
  <c r="L23" i="40"/>
  <c r="L22" i="40"/>
  <c r="L21" i="40"/>
  <c r="L20" i="40"/>
  <c r="L19" i="40"/>
  <c r="L18" i="40"/>
  <c r="L17" i="40"/>
  <c r="L16" i="40"/>
  <c r="L15" i="40"/>
  <c r="L14" i="40"/>
  <c r="L13" i="40"/>
  <c r="J24" i="40"/>
  <c r="J23" i="40"/>
  <c r="J22" i="40"/>
  <c r="J21" i="40"/>
  <c r="J20" i="40"/>
  <c r="J19" i="40"/>
  <c r="J18" i="40"/>
  <c r="J17" i="40"/>
  <c r="J16" i="40"/>
  <c r="J15" i="40"/>
  <c r="J14" i="40"/>
  <c r="J13" i="40"/>
  <c r="H24" i="40"/>
  <c r="H23" i="40"/>
  <c r="H22" i="40"/>
  <c r="H21" i="40"/>
  <c r="H20" i="40"/>
  <c r="H19" i="40"/>
  <c r="H18" i="40"/>
  <c r="H17" i="40"/>
  <c r="H16" i="40"/>
  <c r="H15" i="40"/>
  <c r="H14" i="40"/>
  <c r="H13" i="40"/>
  <c r="F21" i="40"/>
  <c r="F20" i="40"/>
  <c r="F19" i="40"/>
  <c r="F18" i="40"/>
  <c r="F17" i="40"/>
  <c r="F24" i="40"/>
  <c r="F23" i="40"/>
  <c r="F22" i="40"/>
  <c r="F16" i="40"/>
  <c r="F15" i="40"/>
  <c r="F14" i="40"/>
  <c r="F13" i="40"/>
  <c r="D24" i="40"/>
  <c r="D23" i="40"/>
  <c r="D22" i="40"/>
  <c r="D21" i="40"/>
  <c r="D20" i="40"/>
  <c r="D19" i="40"/>
  <c r="D18" i="40"/>
  <c r="D17" i="40"/>
  <c r="D16" i="40"/>
  <c r="D15" i="40"/>
  <c r="D14" i="40"/>
  <c r="D13" i="40"/>
  <c r="W18" i="43" l="1"/>
  <c r="H14" i="38"/>
  <c r="I14" i="38" s="1"/>
  <c r="K11" i="43"/>
  <c r="H18" i="38"/>
  <c r="I18" i="38" s="1"/>
  <c r="K15" i="43"/>
  <c r="L16" i="37"/>
  <c r="M16" i="37" s="1"/>
  <c r="N11" i="43"/>
  <c r="L20" i="37"/>
  <c r="M20" i="37" s="1"/>
  <c r="N15" i="43"/>
  <c r="P12" i="34"/>
  <c r="Q12" i="34" s="1"/>
  <c r="L20" i="35"/>
  <c r="M20" i="35" s="1"/>
  <c r="P16" i="34"/>
  <c r="Q16" i="34" s="1"/>
  <c r="W11" i="43"/>
  <c r="L17" i="37"/>
  <c r="M17" i="37" s="1"/>
  <c r="N12" i="43"/>
  <c r="P20" i="34"/>
  <c r="Q20" i="34" s="1"/>
  <c r="W15" i="43"/>
  <c r="P14" i="34"/>
  <c r="Q14" i="34" s="1"/>
  <c r="W9" i="43"/>
  <c r="H12" i="38"/>
  <c r="I12" i="38" s="1"/>
  <c r="K9" i="43"/>
  <c r="H16" i="38"/>
  <c r="I16" i="38" s="1"/>
  <c r="K13" i="43"/>
  <c r="L14" i="37"/>
  <c r="M14" i="37" s="1"/>
  <c r="N9" i="43"/>
  <c r="L18" i="37"/>
  <c r="M18" i="37" s="1"/>
  <c r="N13" i="43"/>
  <c r="P13" i="34"/>
  <c r="Q13" i="34" s="1"/>
  <c r="W8" i="43"/>
  <c r="H15" i="38"/>
  <c r="I15" i="38" s="1"/>
  <c r="K12" i="43"/>
  <c r="L13" i="37"/>
  <c r="M13" i="37" s="1"/>
  <c r="N8" i="43"/>
  <c r="H13" i="38"/>
  <c r="I13" i="38" s="1"/>
  <c r="K10" i="43"/>
  <c r="H17" i="38"/>
  <c r="I17" i="38" s="1"/>
  <c r="K14" i="43"/>
  <c r="L15" i="37"/>
  <c r="M15" i="37" s="1"/>
  <c r="N10" i="43"/>
  <c r="L19" i="37"/>
  <c r="M19" i="37" s="1"/>
  <c r="N14" i="43"/>
  <c r="P17" i="34"/>
  <c r="Q17" i="34" s="1"/>
  <c r="W12" i="43"/>
  <c r="P18" i="34"/>
  <c r="Q18" i="34" s="1"/>
  <c r="W13" i="43"/>
  <c r="L13" i="39"/>
  <c r="M13" i="39" s="1"/>
  <c r="H9" i="43"/>
  <c r="L15" i="39"/>
  <c r="M15" i="39" s="1"/>
  <c r="H11" i="43"/>
  <c r="L19" i="39"/>
  <c r="M19" i="39" s="1"/>
  <c r="H15" i="43"/>
  <c r="L12" i="39"/>
  <c r="M12" i="39" s="1"/>
  <c r="H8" i="43"/>
  <c r="L16" i="39"/>
  <c r="M16" i="39" s="1"/>
  <c r="H12" i="43"/>
  <c r="L17" i="39"/>
  <c r="M17" i="39" s="1"/>
  <c r="H13" i="43"/>
  <c r="S17" i="40"/>
  <c r="S21" i="40"/>
  <c r="L14" i="39"/>
  <c r="M14" i="39" s="1"/>
  <c r="H10" i="43"/>
  <c r="L18" i="39"/>
  <c r="M18" i="39" s="1"/>
  <c r="H14" i="43"/>
  <c r="P21" i="34"/>
  <c r="Q21" i="34" s="1"/>
  <c r="H21" i="38"/>
  <c r="I21" i="38" s="1"/>
  <c r="K18" i="43"/>
  <c r="L22" i="37"/>
  <c r="M22" i="37" s="1"/>
  <c r="N17" i="43"/>
  <c r="P22" i="34"/>
  <c r="Q22" i="34" s="1"/>
  <c r="W17" i="43"/>
  <c r="H20" i="38"/>
  <c r="I20" i="38" s="1"/>
  <c r="K17" i="43"/>
  <c r="K21" i="37"/>
  <c r="N16" i="43" s="1"/>
  <c r="L21" i="37"/>
  <c r="M21" i="37" s="1"/>
  <c r="G19" i="38"/>
  <c r="H19" i="38" s="1"/>
  <c r="I19" i="38" s="1"/>
  <c r="K20" i="39"/>
  <c r="H16" i="43" s="1"/>
  <c r="L23" i="37"/>
  <c r="M23" i="37" s="1"/>
  <c r="N18" i="43"/>
  <c r="K12" i="37"/>
  <c r="K11" i="39"/>
  <c r="K22" i="39"/>
  <c r="S16" i="40"/>
  <c r="S19" i="40"/>
  <c r="S23" i="40"/>
  <c r="S15" i="40"/>
  <c r="G11" i="38"/>
  <c r="G10" i="38"/>
  <c r="S18" i="40"/>
  <c r="S22" i="40"/>
  <c r="K21" i="39"/>
  <c r="S20" i="40"/>
  <c r="S24" i="40"/>
  <c r="S14" i="40"/>
  <c r="S13" i="40"/>
  <c r="E28" i="13"/>
  <c r="E25" i="13"/>
  <c r="D21" i="12"/>
  <c r="H27" i="7"/>
  <c r="F25" i="6"/>
  <c r="G28" i="5"/>
  <c r="D22" i="43"/>
  <c r="C32" i="33"/>
  <c r="C32" i="35"/>
  <c r="C32" i="36"/>
  <c r="C33" i="37"/>
  <c r="C31" i="38"/>
  <c r="D29" i="39"/>
  <c r="G31" i="40"/>
  <c r="B18" i="13"/>
  <c r="B17" i="13"/>
  <c r="B16" i="13"/>
  <c r="B15" i="13"/>
  <c r="B14" i="13"/>
  <c r="B13" i="13"/>
  <c r="G3" i="13"/>
  <c r="I4" i="10"/>
  <c r="O2" i="7"/>
  <c r="M2" i="6"/>
  <c r="S2" i="5"/>
  <c r="Q3" i="43"/>
  <c r="I3" i="33"/>
  <c r="K3" i="34"/>
  <c r="H3" i="35"/>
  <c r="H3" i="36"/>
  <c r="H3" i="37"/>
  <c r="F3" i="38"/>
  <c r="I3" i="39"/>
  <c r="Q3" i="40"/>
  <c r="D3" i="13"/>
  <c r="F4" i="10"/>
  <c r="I2" i="7"/>
  <c r="F2" i="6"/>
  <c r="J2" i="5"/>
  <c r="K3" i="43"/>
  <c r="D3" i="33"/>
  <c r="D3" i="34"/>
  <c r="D3" i="35"/>
  <c r="D3" i="36"/>
  <c r="D3" i="37"/>
  <c r="C3" i="38"/>
  <c r="D3" i="39"/>
  <c r="K3" i="40"/>
  <c r="B16" i="11"/>
  <c r="B34" i="10"/>
  <c r="B15" i="11"/>
  <c r="B33" i="10"/>
  <c r="B14" i="11"/>
  <c r="B32" i="10"/>
  <c r="B13" i="11"/>
  <c r="B31" i="10"/>
  <c r="B12" i="11"/>
  <c r="B30" i="10"/>
  <c r="B11" i="11"/>
  <c r="B29" i="10"/>
  <c r="B10" i="11"/>
  <c r="B28" i="10"/>
  <c r="B9" i="11"/>
  <c r="B27" i="10"/>
  <c r="B8" i="11"/>
  <c r="B26" i="10"/>
  <c r="B7" i="11"/>
  <c r="B25" i="10"/>
  <c r="B5" i="11"/>
  <c r="B23" i="10"/>
  <c r="B17" i="12"/>
  <c r="B32" i="11"/>
  <c r="B19" i="10"/>
  <c r="B20" i="7"/>
  <c r="B17" i="6"/>
  <c r="B25" i="5"/>
  <c r="B18" i="43"/>
  <c r="B21" i="33"/>
  <c r="B23" i="34"/>
  <c r="B22" i="35"/>
  <c r="B22" i="36"/>
  <c r="B23" i="37"/>
  <c r="B21" i="38"/>
  <c r="B22" i="39"/>
  <c r="B24" i="40"/>
  <c r="B16" i="12"/>
  <c r="B31" i="11"/>
  <c r="B18" i="10"/>
  <c r="B19" i="7"/>
  <c r="B16" i="6"/>
  <c r="B24" i="5"/>
  <c r="B17" i="43"/>
  <c r="B20" i="33"/>
  <c r="B22" i="34"/>
  <c r="B21" i="35"/>
  <c r="B21" i="36"/>
  <c r="B22" i="37"/>
  <c r="B20" i="38"/>
  <c r="B21" i="39"/>
  <c r="B23" i="40"/>
  <c r="B15" i="12"/>
  <c r="B30" i="11"/>
  <c r="B17" i="10"/>
  <c r="B18" i="7"/>
  <c r="B15" i="6"/>
  <c r="B23" i="5"/>
  <c r="B16" i="43"/>
  <c r="B19" i="33"/>
  <c r="B21" i="34"/>
  <c r="B20" i="35"/>
  <c r="B20" i="36"/>
  <c r="B21" i="37"/>
  <c r="B19" i="38"/>
  <c r="B20" i="39"/>
  <c r="B22" i="40"/>
  <c r="B14" i="12"/>
  <c r="B29" i="11"/>
  <c r="B16" i="10"/>
  <c r="B17" i="7"/>
  <c r="B14" i="6"/>
  <c r="B22" i="5"/>
  <c r="B15" i="43"/>
  <c r="B18" i="33"/>
  <c r="B20" i="34"/>
  <c r="B19" i="35"/>
  <c r="B19" i="36"/>
  <c r="B20" i="37"/>
  <c r="B18" i="38"/>
  <c r="B19" i="39"/>
  <c r="B21" i="40"/>
  <c r="B13" i="12"/>
  <c r="B28" i="11"/>
  <c r="B15" i="10"/>
  <c r="B16" i="7"/>
  <c r="B13" i="6"/>
  <c r="B21" i="5"/>
  <c r="B14" i="43"/>
  <c r="B17" i="33"/>
  <c r="B19" i="34"/>
  <c r="B18" i="35"/>
  <c r="B18" i="36"/>
  <c r="B19" i="37"/>
  <c r="B17" i="38"/>
  <c r="B18" i="39"/>
  <c r="B20" i="40"/>
  <c r="B12" i="12"/>
  <c r="B27" i="11"/>
  <c r="B14" i="10"/>
  <c r="B15" i="7"/>
  <c r="B12" i="6"/>
  <c r="B20" i="5"/>
  <c r="B13" i="43"/>
  <c r="B16" i="33"/>
  <c r="B18" i="34"/>
  <c r="B17" i="35"/>
  <c r="B17" i="36"/>
  <c r="B18" i="37"/>
  <c r="B16" i="38"/>
  <c r="B17" i="39"/>
  <c r="B19" i="40"/>
  <c r="B12" i="13"/>
  <c r="B11" i="12"/>
  <c r="B26" i="11"/>
  <c r="B13" i="10"/>
  <c r="B14" i="7"/>
  <c r="B11" i="6"/>
  <c r="B19" i="5"/>
  <c r="B12" i="43"/>
  <c r="B15" i="33"/>
  <c r="B17" i="34"/>
  <c r="B16" i="35"/>
  <c r="B16" i="36"/>
  <c r="B17" i="37"/>
  <c r="B15" i="38"/>
  <c r="B16" i="39"/>
  <c r="B18" i="40"/>
  <c r="B11" i="13"/>
  <c r="B10" i="12"/>
  <c r="B25" i="11"/>
  <c r="B12" i="10"/>
  <c r="B13" i="7"/>
  <c r="B10" i="6"/>
  <c r="B18" i="5"/>
  <c r="B11" i="43"/>
  <c r="B14" i="33"/>
  <c r="B16" i="34"/>
  <c r="B15" i="35"/>
  <c r="B15" i="36"/>
  <c r="B16" i="37"/>
  <c r="B14" i="38"/>
  <c r="B15" i="39"/>
  <c r="B17" i="40"/>
  <c r="B10" i="13"/>
  <c r="B9" i="12"/>
  <c r="B24" i="11"/>
  <c r="B11" i="10"/>
  <c r="B12" i="7"/>
  <c r="B9" i="6"/>
  <c r="B17" i="5"/>
  <c r="B10" i="43"/>
  <c r="B13" i="33"/>
  <c r="B15" i="34"/>
  <c r="B14" i="35"/>
  <c r="B14" i="36"/>
  <c r="B15" i="37"/>
  <c r="B13" i="38"/>
  <c r="B14" i="39"/>
  <c r="B16" i="40"/>
  <c r="H11" i="38" l="1"/>
  <c r="I11" i="38" s="1"/>
  <c r="K8" i="43"/>
  <c r="L11" i="39"/>
  <c r="M11" i="39" s="1"/>
  <c r="H7" i="43"/>
  <c r="L20" i="39"/>
  <c r="M20" i="39" s="1"/>
  <c r="H10" i="38"/>
  <c r="I10" i="38" s="1"/>
  <c r="K7" i="43"/>
  <c r="L12" i="37"/>
  <c r="M12" i="37" s="1"/>
  <c r="N7" i="43"/>
  <c r="T13" i="40"/>
  <c r="U13" i="40" s="1"/>
  <c r="E7" i="43"/>
  <c r="T16" i="40"/>
  <c r="U16" i="40" s="1"/>
  <c r="E10" i="43"/>
  <c r="AA10" i="43" s="1"/>
  <c r="AB10" i="43" s="1"/>
  <c r="AC10" i="43" s="1"/>
  <c r="T18" i="40"/>
  <c r="U18" i="40" s="1"/>
  <c r="E12" i="43"/>
  <c r="AA12" i="43" s="1"/>
  <c r="AB12" i="43" s="1"/>
  <c r="AC12" i="43" s="1"/>
  <c r="T20" i="40"/>
  <c r="U20" i="40" s="1"/>
  <c r="E14" i="43"/>
  <c r="AA14" i="43" s="1"/>
  <c r="AB14" i="43" s="1"/>
  <c r="AC14" i="43" s="1"/>
  <c r="T19" i="40"/>
  <c r="U19" i="40" s="1"/>
  <c r="E13" i="43"/>
  <c r="AA13" i="43" s="1"/>
  <c r="AB13" i="43" s="1"/>
  <c r="AC13" i="43" s="1"/>
  <c r="T21" i="40"/>
  <c r="U21" i="40" s="1"/>
  <c r="E15" i="43"/>
  <c r="AA15" i="43" s="1"/>
  <c r="AB15" i="43" s="1"/>
  <c r="AC15" i="43" s="1"/>
  <c r="T14" i="40"/>
  <c r="U14" i="40" s="1"/>
  <c r="E8" i="43"/>
  <c r="AA8" i="43" s="1"/>
  <c r="AB8" i="43" s="1"/>
  <c r="AC8" i="43" s="1"/>
  <c r="T15" i="40"/>
  <c r="U15" i="40" s="1"/>
  <c r="E9" i="43"/>
  <c r="AA9" i="43" s="1"/>
  <c r="AB9" i="43" s="1"/>
  <c r="AC9" i="43" s="1"/>
  <c r="T17" i="40"/>
  <c r="U17" i="40" s="1"/>
  <c r="E11" i="43"/>
  <c r="AA11" i="43" s="1"/>
  <c r="AB11" i="43" s="1"/>
  <c r="AC11" i="43" s="1"/>
  <c r="K16" i="43"/>
  <c r="L22" i="39"/>
  <c r="M22" i="39" s="1"/>
  <c r="H18" i="43"/>
  <c r="T24" i="40"/>
  <c r="U24" i="40" s="1"/>
  <c r="E18" i="43"/>
  <c r="AA18" i="43" s="1"/>
  <c r="AB18" i="43" s="1"/>
  <c r="AC18" i="43" s="1"/>
  <c r="L21" i="39"/>
  <c r="M21" i="39" s="1"/>
  <c r="H17" i="43"/>
  <c r="T23" i="40"/>
  <c r="U23" i="40" s="1"/>
  <c r="E17" i="43"/>
  <c r="AA17" i="43" s="1"/>
  <c r="AB17" i="43" s="1"/>
  <c r="AC17" i="43" s="1"/>
  <c r="T22" i="40"/>
  <c r="U22" i="40" s="1"/>
  <c r="E16" i="43"/>
  <c r="B22" i="11"/>
  <c r="B9" i="13"/>
  <c r="B8" i="12"/>
  <c r="B23" i="11"/>
  <c r="B10" i="10"/>
  <c r="B11" i="7"/>
  <c r="B8" i="6"/>
  <c r="B16" i="5"/>
  <c r="B9" i="43"/>
  <c r="B12" i="33"/>
  <c r="B14" i="34"/>
  <c r="B13" i="35"/>
  <c r="B13" i="36"/>
  <c r="B14" i="37"/>
  <c r="B12" i="38"/>
  <c r="B13" i="39"/>
  <c r="B15" i="40"/>
  <c r="B8" i="13"/>
  <c r="B7" i="12"/>
  <c r="B9" i="10"/>
  <c r="B10" i="7"/>
  <c r="B7" i="6"/>
  <c r="B15" i="5"/>
  <c r="B8" i="43"/>
  <c r="B11" i="33"/>
  <c r="B13" i="34"/>
  <c r="B12" i="35"/>
  <c r="B12" i="36"/>
  <c r="B13" i="37"/>
  <c r="B11" i="38"/>
  <c r="B12" i="39"/>
  <c r="B14" i="40"/>
  <c r="B7" i="13"/>
  <c r="B6" i="12"/>
  <c r="B21" i="11"/>
  <c r="B8" i="10"/>
  <c r="B9" i="7"/>
  <c r="B6" i="6"/>
  <c r="B14" i="5"/>
  <c r="B7" i="43"/>
  <c r="B10" i="33"/>
  <c r="B11" i="35"/>
  <c r="B11" i="36"/>
  <c r="B12" i="37"/>
  <c r="B10" i="38"/>
  <c r="B11" i="39"/>
  <c r="B13" i="40"/>
  <c r="AA7" i="43" l="1"/>
  <c r="AB7" i="43" s="1"/>
  <c r="AC7" i="43" s="1"/>
  <c r="AA16" i="43"/>
  <c r="AB16" i="43" s="1"/>
  <c r="AC16" i="43" s="1"/>
  <c r="B24" i="10"/>
  <c r="B6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AM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<sst xmlns="http://schemas.openxmlformats.org/spreadsheetml/2006/main" count="1031" uniqueCount="469">
  <si>
    <t>คำชี้แจง</t>
  </si>
  <si>
    <t>กรอบระยะเวลาในการประเมินการอ่าน  คิดวิเคราะห์  และเขียนของนักเรียน</t>
  </si>
  <si>
    <t>โรงเรียนบ้านเขาโอน สำนักงานเขตพื้นที่การศึกษาประถมศึกษาตรัง เขต 2</t>
  </si>
  <si>
    <t>ครั้งที่ประเมิน</t>
  </si>
  <si>
    <t>กรอบระยะเวลา</t>
  </si>
  <si>
    <t>เดือนละ 1 ครั้ง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</si>
  <si>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</si>
  <si>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</si>
  <si>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</si>
  <si>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</si>
  <si>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</si>
  <si>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</si>
  <si>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</si>
  <si>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</si>
  <si>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>ม.ค.</t>
  </si>
  <si>
    <t>ก.พ.</t>
  </si>
  <si>
    <t>มี.ค.</t>
  </si>
  <si>
    <t>เม.ย.</t>
  </si>
  <si>
    <t>การประเมินการอ่าน  คิดวิเคราะห์  และเขียนของนักเรียนชั้นประถมศึกษาปีที่  4-6</t>
  </si>
  <si>
    <t>1.  แบบประเมินฉบับนี้จัดทำขึ้นเพื่อประเมินการอ่าน  คิดวิเคราะห์และเขียน  ของนักเรียนชั้นประถมศึกษา</t>
  </si>
  <si>
    <t>ปีที่  1-3  ประกอบด้วยตัวชี้วัด  5  ตัวชี้วัด  ดังนี้</t>
  </si>
  <si>
    <t xml:space="preserve">               1.1  การอ่าน  ประกอบด้วยตัวชี้วัด  2  ตัวชี้วัด  คือ</t>
  </si>
  <si>
    <t>1.1.1  นักเรียนสามารถอ่านเพื่อหาข้อมูลสารสนเทศเสริมประสบการณ์จากสื่อประเภทต่างๆ</t>
  </si>
  <si>
    <t>1.1.2  นักเรียนสามารถจับประเด็นสำคัญ เปรียบเทียบ เชื่อมโยงความเป็นเหตุเป็นผลจากเรื่อง</t>
  </si>
  <si>
    <t>ที่อ่าน</t>
  </si>
  <si>
    <t xml:space="preserve">               1.2  การคิดวิเคราะห์  ประกอบด้วยตัวชี้วัด  2  ตัวชี้วัด  คือ</t>
  </si>
  <si>
    <t xml:space="preserve">1.2.1  นักเรียนสามารถเชื่อมโยงความสัมพันธ์ของเรื่องราว เหตุการณ์ของเรื่องที่อ่าน </t>
  </si>
  <si>
    <t>1.2.2  นักเรียนสามารถแสดงความคิดเห็นต่อเรื่องที่อ่านโดยมีเหตุผลสนับสนุน</t>
  </si>
  <si>
    <t xml:space="preserve">               1.3   การเขียน  ประกอบด้วยตัวชี้วัด  1  ตัวชี้วัด  คือ</t>
  </si>
  <si>
    <t>1.3.1 นักเรียนสามารถถ่ายทอดความเข้าใจ ความคิดเห็น คุณค่าจากเรื่องที่อ่านโดยการเขียน</t>
  </si>
  <si>
    <t>2.  ผู้ใช้แบบประเมินฉบับนี้คือคุณครูประจำวิชาของแต่ละชั้นเรียน</t>
  </si>
  <si>
    <t xml:space="preserve">3.  กำหนดให้มีการประเมินการอ่าน  คิดวิเคราะห์และเขียน  ของนักเรียนภาคเรียนละ  1  ครั้ง  รวมทั้งหมด  </t>
  </si>
  <si>
    <t xml:space="preserve">     10  ครั้งตลอดปีการศึกษา</t>
  </si>
  <si>
    <t xml:space="preserve">4.  กำหนดให้มีการประเมินการอ่าน  คิดวิเคราะห์และเขียน  ของนักเรียนตามกรอบระยะเวลาที่กำหนด คือ  </t>
  </si>
  <si>
    <t>เดือนกรกฎาคม  เดือนกันยายน  เดือนธันวาคม  และเดือนกุมภาพันธ์  (วันที่ประเมินให้ผู้ประเมินเป็นผู้พิจารณา</t>
  </si>
  <si>
    <t>ตามความเหมาะสม)</t>
  </si>
  <si>
    <t xml:space="preserve">5.  วิธีการประเมินการอ่าน  คิดวิเคราะห์และเขียน  ของนักเรียนให้เป็นไปตามเกณฑ์การให้คะแนนที่กำหนด  </t>
  </si>
  <si>
    <t>ดังนี้</t>
  </si>
  <si>
    <t>คะแนน</t>
  </si>
  <si>
    <t>เกณฑ์การให้คะแนน</t>
  </si>
  <si>
    <t>มีผลงานแสดงถึงความสามารถในการอ่าน  คิดวิเคราะห์  และเขียน  ที่มีคุณภาพดีเลิศ</t>
  </si>
  <si>
    <t>อยู่เสมอ</t>
  </si>
  <si>
    <t>มีผลงานที่แสดงถึงความสามารถในการอ่าน  คิดวิเคราะห์และเขียน  ที่มีคุณภาพเป็น</t>
  </si>
  <si>
    <t>ที่ยอมรับ</t>
  </si>
  <si>
    <t>ที่ยอมรับ  แต่ยังมีข้อบกพร่องบางประการ</t>
  </si>
  <si>
    <t xml:space="preserve">ไม่มีผลงานที่แสดงถึงความสามารถในการอ่าน  คิดวิเคราะห์และเขียน  หรือถ้ามีผลงาน  </t>
  </si>
  <si>
    <t>ผลงานนั้นยังมีข้อบกพร่องที่ต้องได้รับการปรับปรุงแก้ไขหลายประการ</t>
  </si>
  <si>
    <t>6. วิธีการกรอกข้อมูลในแบบประเมินการอ่าน  คิดวิเคราะห์และเขียนของนักเรียน  ให้ปฏิบัติดังนี้</t>
  </si>
  <si>
    <t>6.1  ทำเครื่องหมายเขียนระดับคุณภาพที่ได้  ( คะแนน  0  1  2  3 )  แต่ละครั้งลงในช่องของตัวชี้วัด</t>
  </si>
  <si>
    <t>แต่ละข้อตามเกณฑ์การให้คะแนน</t>
  </si>
  <si>
    <t>6.2  รวมคะแนนที่ได้จากตัวชี้วัดที่  1 และ  2  และเขียนลงในช่อง  “คะแนนรวม (1)”</t>
  </si>
  <si>
    <t xml:space="preserve">6.3  คำนวณค่าเฉลี่ยของคะแนนรวม  (1)  ในข้อ  6.2  ของนักเรียนแต่ละคนและเขียนลงในช่อง  </t>
  </si>
  <si>
    <t>“ค่าเฉลี่ย”  โดยวิธีการดังนี้</t>
  </si>
  <si>
    <t>คะแนนรวมของของนักเรียน</t>
  </si>
  <si>
    <t>จำนวนข้อ</t>
  </si>
  <si>
    <t>6.4  ระดับคุณภาพของการอ่าน  ให้พิจารณาจากค่าเฉลี่ย  โดยยึดเกณฑ์การตัดสินตามหลักสูตร</t>
  </si>
  <si>
    <t>สถานศึกษา  พุทธศักราช  2551 ดังนี้</t>
  </si>
  <si>
    <t>ค่าเฉลี่ย  1.51-2.50     หมายถึง   ดี   (2)</t>
  </si>
  <si>
    <t>ค่าเฉลี่ย  0.00-0.50     หมายถึง   ไม่ผ่าน  (0)</t>
  </si>
  <si>
    <t>ค่าเฉลี่ย  2.51-3.00     หมายถึง   ดีเยี่ยม  (3)</t>
  </si>
  <si>
    <t>ค่าเฉลี่ย  0.51-1.50     หมายถึง   ผ่าน   (1)</t>
  </si>
  <si>
    <r>
      <t>หมายเหตุ :</t>
    </r>
    <r>
      <rPr>
        <sz val="16"/>
        <color theme="1"/>
        <rFont val="TH SarabunPSK"/>
        <family val="2"/>
      </rPr>
      <t xml:space="preserve"> ให้ดำเนินการด้วยวิธีการเดียวกัน (ตั้งแต่ข้อ  6.2-6.4) ในด้านการคิดวิเคราะห์และการเขียน</t>
    </r>
  </si>
  <si>
    <t>7.  ระบุชื่อผู้ประเมินและลงลายมือชื่อกำกับทุกรายการที่ประเมิน  เมื่อเสร็จสิ้นการประเมิน</t>
  </si>
  <si>
    <t>การตัดสินผลการประเมินการอ่านคิดเคราะห์  และเขียน  ของนักเรียนในภาพรวม</t>
  </si>
  <si>
    <t>1.  กำหนดให้ผู้ประเมินตัดสินผลการประเมินการอ่าน  คิดวิเคราะห์และเขียน  ของนักเรียนในภาพรวม  โดย</t>
  </si>
  <si>
    <t>ดำเนินการดังนี้</t>
  </si>
  <si>
    <t>1.1  ให้ผู้ประเมินนำผลการประเมินการอ่าน  คิดวิเคราะห์และเขียน  ที่เป็นอันดับคุณภาพแต่ละครั้ง</t>
  </si>
  <si>
    <t>มาเขียนลงในช่อง  ครั้งที่  ตามลำดับครั้งที่ประเมิน</t>
  </si>
  <si>
    <t>1.2  ให้ผู้ประเมินตัดสินผลการประเมินการอ่าน  คิดวิเคราะห์และเขียนของนักเรียน  ตามเกณฑ์</t>
  </si>
  <si>
    <t>การตัดสิน  ดังนี้</t>
  </si>
  <si>
    <t>ระดับคุณภาพ</t>
  </si>
  <si>
    <t>เกณฑ์การตัดสิน</t>
  </si>
  <si>
    <t>ได้ผลการประเมินระดับคุณภาพ  ดีเยี่ยม  (3)  จำนวน  3-4  ครั้ง  และไม่มีครั้งใดได้ผล</t>
  </si>
  <si>
    <t>การประเมินต่ำกว่าระดับดี</t>
  </si>
  <si>
    <t>ดี (2)</t>
  </si>
  <si>
    <t xml:space="preserve">1.  ได้ผลการประเมินระดับคุณภาพ  ดีเยี่ยม  (3)  1-2  ครั้ง  และไม่มีตัวชี้วัดใดได้ผล                </t>
  </si>
  <si>
    <t>การประเมินต่ำกว่าระดับดี  หรือ</t>
  </si>
  <si>
    <t>2.  ได้ผลการประเมินระดับดี  (2)  ทั้ง  4  ครั้ง  หรือ</t>
  </si>
  <si>
    <t>3.  ได้ผลการประเมินตั้งแต่ระดับดี (2)  ขึ้นไป  จำนวน  3-4  ครั้งและมีบางตัวชี้วัดได้ผล</t>
  </si>
  <si>
    <t>การประเมินระดับผ่าน (1)</t>
  </si>
  <si>
    <t>ระดับผ่าน (1)</t>
  </si>
  <si>
    <t>1.  ได้ผลการประเมินระดับผ่าน  (1)  ทั้ง  4  ครั้ง  หรือ</t>
  </si>
  <si>
    <t>2.  ได้ผลการประเมินตั้งแต่ระดับดี (2)  ขึ้นไปจำนวน  1-2  ครั้ง  และตัวชี้วัดที่เหลือได้ผล</t>
  </si>
  <si>
    <t>การประเมินระดับผ่าน  (1)</t>
  </si>
  <si>
    <t>กรอบระยะเวลาในการประเมินคุณลักษณะอันพึงประสงค์ของนักเรียน</t>
  </si>
  <si>
    <t>การประเมินคุณลักษณะอันพึงประสงค์ของนักเรียน</t>
  </si>
  <si>
    <t>คุณลักษณะอันพึงประสงค์  8  ประการคือ</t>
  </si>
  <si>
    <t>1.1  รักชาติศาสน์ กษัตริย์</t>
  </si>
  <si>
    <t>1.2  ซื่อสัตย์สุจริต</t>
  </si>
  <si>
    <t>1.3  มีวินัย</t>
  </si>
  <si>
    <t>1.4  ใฝ่เรียนรู้</t>
  </si>
  <si>
    <t>1.5  อยู่อย่างพอเพียง</t>
  </si>
  <si>
    <t>1.6  มุ่งมั่นในการทำงาน</t>
  </si>
  <si>
    <t>1.7  รักความเป็นไทย</t>
  </si>
  <si>
    <t>1.8  มีจิตสาธารณะ</t>
  </si>
  <si>
    <t>พิจารณาตามความเหมาะสม)</t>
  </si>
  <si>
    <t>6.1  ทำเขียนระดับคุณภาพ  0  1  2  3   ของตัวชี้วัดทุกตัวตามคุณลักษณะอันพึงประสงค์</t>
  </si>
  <si>
    <t xml:space="preserve">แต่ละข้อที่ปรากฏในแบบประเมินดังนี้  </t>
  </si>
  <si>
    <t>6.2  รวมคะแนนจากตัวชี้วัดทุกตัวตามคุณลักษณะอันพึงประสงค์แต่ละข้อ และเขียนลง</t>
  </si>
  <si>
    <t>ในช่อง “คะแนนรวม”</t>
  </si>
  <si>
    <t>“ร้อยละ” โดยวิธีการดังนี้</t>
  </si>
  <si>
    <t>คะแนนรวมของของนักเรียนแต่ละคน ×  100</t>
  </si>
  <si>
    <t>คะแนนเต็มของตัวชี้วัดทุกตัวรวมกัน  (แยกเป็นรายข้อ)</t>
  </si>
  <si>
    <t>ครั้ง ในช่อง  “ระดับคุณภาพ”  โดยยึดจากเกณฑ์ตามหลักสูตรสถานศึกษา  พุทธศักราช  2551  ดังนี้</t>
  </si>
  <si>
    <t>การตัดสินผลการประเมินคุณลักษณะอันพึงประสงค์ของนักเรียนเป็นรายข้อ</t>
  </si>
  <si>
    <t>1.  กำหนดให้ผู้ประเมินสรุปผลการประเมินคุณลักษณะอันพึงประสงค์ของนักเรียน  โดยดำเนินการ ดังนี้</t>
  </si>
  <si>
    <t>1.1  ให้ผู้ประเมินนำผลการประเมินตามคุณลักษณะอันพึงประสงค์ที่เป็นอันดับคุณภาพแต่ละข้อและ</t>
  </si>
  <si>
    <t>1.2  ให้ผู้ประเมินตัดสินผลการประเมินตามคุณลักษณะอันพึงประสงค์เป็นรายข้อดังนี้</t>
  </si>
  <si>
    <t>แต่ละครั้งมาเขียนลงในช่อง  ครั้งที่  ตามลำดับครั้งที่ประเมิน</t>
  </si>
  <si>
    <t>ดีเยี่ยม(3)</t>
  </si>
  <si>
    <t xml:space="preserve">ได้ผลการประเมินระดับคุณภาพ  ดีเยี่ยม  (3)  จำนวน  3-4  ครั้ง  และไม่มีครั้งใดได้ผล            </t>
  </si>
  <si>
    <t>1.  ได้ผลการประเมินระดับคุณภาพ  ดีเยี่ยม  (3)  1-2  ครั้ง  และไม่มีคุณลักษณะ</t>
  </si>
  <si>
    <t>ใดได้ผลการประเมินต่ำกว่าระดับดี  หรือ</t>
  </si>
  <si>
    <t>3.  ได้ผลการประเมินตั้งแต่ระดับดี (2)  ขึ้นไป  จำนวน  3-4  ครั้งและมีบางคุณลักษณะ</t>
  </si>
  <si>
    <t>ได้ผลการประเมินระดับผ่าน (1)</t>
  </si>
  <si>
    <t>2.  ได้ผลการประเมินตั้งแต่ระดับดี (2)  ขึ้นไปจำนวน  1-2  ครั้ง  และคุณลักษณะที่เหลือ</t>
  </si>
  <si>
    <t>ได้ผลการประเมินระดับผ่าน  (1)</t>
  </si>
  <si>
    <t>ระดับไม่ผ่าน (0)</t>
  </si>
  <si>
    <t>ได้ผลการประเมินระดับไม่ผ่าน  (1)  ตั้งแต่  1  ครั้งขึ้นไป</t>
  </si>
  <si>
    <t>ผู้ประเมินนำผลการประเมินตามคุณลักษณะอันพึงประสงค์เป็นรายข้อมาพิจารณาโดยใช้เกณฑ์ดังนี้</t>
  </si>
  <si>
    <t>ได้ผลการประเมินระดับคุณภาพ  ดีเยี่ยม  (3)  จำนวน  4-5  คุณลักษณะ  และไม่มี</t>
  </si>
  <si>
    <t>คุณลักษณะใดได้ผลการประเมินต่ำกว่าระดับดี</t>
  </si>
  <si>
    <t>1.  ได้ผลการประเมินระดับคุณภาพ  ดีเยี่ยม  (3)  1-4  คุณลักษณะ  และไม่มีคุณลักษณะ</t>
  </si>
  <si>
    <t>2.  ได้ผลการประเมินระดับดี  (2)  ทั้ง  8  คุณลักษณะ  หรือ</t>
  </si>
  <si>
    <t>3.  ได้ผลการประเมินตั้งแต่ระดับดี (2)  ขึ้นไป  จำนวน  5-7  คุณลักษณะและมีบาง</t>
  </si>
  <si>
    <t>คุณลักษณะได้ผลการประเมินระดับผ่าน (1)</t>
  </si>
  <si>
    <t>1.  ได้ผลการประเมินระดับผ่าน  (1)  ทั้ง  8  คุณลักษณะหรือ</t>
  </si>
  <si>
    <t>2.  ได้ผลการประเมินตั้งแต่ระดับดีขึ้นไปจำนวน  1-4  คุณลักษณะและคุณลักษณะที่</t>
  </si>
  <si>
    <t>เหลือได้ผลการประเมินระดับผ่าน  (1)</t>
  </si>
  <si>
    <t>ได้ผลการประเมินระดับไม่ผ่านตั้งแต่  1  คุณลักษณะขึ้นไป</t>
  </si>
  <si>
    <t>แบบประเมินการอ่าน  คิดวิเคราะห์  และเขียน</t>
  </si>
  <si>
    <t>โรงเรียนบ้านเขาโอน สำนักงานเขตพื้นที่การศึกษาประถมศึกษาตรัง เขต  2</t>
  </si>
  <si>
    <t>………………………………………………..</t>
  </si>
  <si>
    <t>*** ประเมินตัวชี้วัดละ 2 ครั้ง / ภาคเรียน</t>
  </si>
  <si>
    <t>ตัวชี้วัด   1.  นักเรียนสามารถอ่านเพื่อหาข้อมูลสารสนเทศเสริมประสบการณ์จากสื่อประเภทต่างๆ</t>
  </si>
  <si>
    <t xml:space="preserve">           2.  นักเรียนสามารถจับประเด็นสำคัญ เปรียบเทียบ เชื่อมโยงความเป็นเหตุเป็นผลจากเรื่องที่อ่าน</t>
  </si>
  <si>
    <t xml:space="preserve">           3.  นักเรียนสามารถเชื่อมโยงความสัมพันธ์ของเรื่องราว เหตุการณ์ของเรื่องที่อ่าน</t>
  </si>
  <si>
    <t xml:space="preserve">           4.  นักเรียนสามารถแสดงความคิดเห็นต่อเรื่องที่อ่านโดยมีเหตุผลสนับสนุน</t>
  </si>
  <si>
    <t xml:space="preserve">           5.  นักเรียนสามารถถ่ายทอดความเข้าใจ ความคิดเห็น คุณค่าจากเรื่องที่อ่านโดยการเขียน</t>
  </si>
  <si>
    <t>ที่</t>
  </si>
  <si>
    <t>การอ่าน</t>
  </si>
  <si>
    <t>การคิดวิเคราะห์</t>
  </si>
  <si>
    <t>การเขียน</t>
  </si>
  <si>
    <t>ข้อ 1</t>
  </si>
  <si>
    <t>ข้อ 2</t>
  </si>
  <si>
    <t>ข้อ 3</t>
  </si>
  <si>
    <t>ข้อ 4</t>
  </si>
  <si>
    <t>ข้อ 5</t>
  </si>
  <si>
    <t>คะแนนรวม</t>
  </si>
  <si>
    <t>ร้อยละ</t>
  </si>
  <si>
    <t>ลงชื่อ....................................................ผู้ประเมิน</t>
  </si>
  <si>
    <t>แบบสรุปการประเมินการอ่าน คิดวิเคราะห์ และเขียน</t>
  </si>
  <si>
    <t>โรงเรียนบ้านเขาโอน  สำนักงานเขตพื้นที่การศึกษาประถมศึกษาตรัง เขต 2</t>
  </si>
  <si>
    <t>ชื่อ - นามสกุล</t>
  </si>
  <si>
    <t>ครั้งที่ 1</t>
  </si>
  <si>
    <t>ครั้งที่ 2</t>
  </si>
  <si>
    <t>ครั้งที่ 3</t>
  </si>
  <si>
    <t>ครั้งที่ 4</t>
  </si>
  <si>
    <t>สรุป</t>
  </si>
  <si>
    <t>สรุปผลการประเมิน</t>
  </si>
  <si>
    <t>ลงชื่อ.......................................................ผู้ประเมิน</t>
  </si>
  <si>
    <t>ชั้นประถมศึกษาปีที่</t>
  </si>
  <si>
    <t>ปีการศึกษา</t>
  </si>
  <si>
    <t>(</t>
  </si>
  <si>
    <t>)</t>
  </si>
  <si>
    <t>แบบประเมินพฤติกรรมอนามัยด้านความสะอาดของร่างกาย</t>
  </si>
  <si>
    <t>โรงเรียนบ้านเขาโอน  สำนักงานเขตพื้นที่การศึกษาประถมศึกษาตรังเขต  2</t>
  </si>
  <si>
    <t>ชื่อ - สกุล</t>
  </si>
  <si>
    <t>รายการ</t>
  </si>
  <si>
    <t>ผมและศีรษะ</t>
  </si>
  <si>
    <t>ฟัน</t>
  </si>
  <si>
    <t>มือ-เท้า</t>
  </si>
  <si>
    <t>ผิวหนัง</t>
  </si>
  <si>
    <t>เสื้อ-ผ้า</t>
  </si>
  <si>
    <t>รวม</t>
  </si>
  <si>
    <t>ผลการประเมิน</t>
  </si>
  <si>
    <t>ประจำเดือน</t>
  </si>
  <si>
    <t>ลงชื่อ..............................................................</t>
  </si>
  <si>
    <t>ผู้ประเมิน</t>
  </si>
  <si>
    <t>เฉลี่ย</t>
  </si>
  <si>
    <t>โรงเรียนบ้านเขาโอน  สำนักงานเขตพื้นที่การศึกษาประถมศึกษาตรัง  เขต  2</t>
  </si>
  <si>
    <t xml:space="preserve">         1.  แบบประเมินฉบับนี้จัดทำขึ้นเพื่อประเมินคุณลักษณะอันพึงประสงค์ของนักเรียน  ซึ่งประกอบด้วย</t>
  </si>
  <si>
    <t xml:space="preserve">         2.  ผู้ใช้แบบประเมินฉบับนี้คือคุณครูประจำชั้นของแต่ละชั้นเรียน</t>
  </si>
  <si>
    <t xml:space="preserve">         3.  กำหนดให้มีการประเมินคุณลักษณะอันพึงประสงค์ของนักเรียนภาคเรียนละ  2  ครั้ง  รวมทั้งหมด  </t>
  </si>
  <si>
    <t>4  ครั้งตลอดปีการศึกษา</t>
  </si>
  <si>
    <t xml:space="preserve">         4.  กำหนดให้มีการประเมินคุณลักษณะอันพึงประสงค์ของนักเรียนตามกรอบระยะเวลาที่กำหนด  คือ  </t>
  </si>
  <si>
    <t>เดือนกรกฎาคม  เดือนกันยายน  เดือนธันวาคม  และเดือนกุมภาพันธ์  (วันที่ประเมินให้ผู้ประเมินเป็นผู้</t>
  </si>
  <si>
    <t xml:space="preserve">         5.  วิธีการประเมินให้เป็นไปตามเอกสารที่แนบ</t>
  </si>
  <si>
    <t xml:space="preserve">         6.  วิธีการกรอกข้อมูลในแบบประเมิน  ให้ปฏิบัติดังนี้</t>
  </si>
  <si>
    <t>6.3  คำนวณค่าร้อยละของคะแนนรวมในข้อ  6.2  ของนักเรียนแต่ละคนและเขียนลงในช่อง</t>
  </si>
  <si>
    <t>6.4  การสรุปผลการประเมินคุณลักษณะอันพึงประสงค์ของนักเรียนแต่ละคนแยกเป็นราย</t>
  </si>
  <si>
    <t>มีคะแนนร้อยละ  80  ขึ้นไป   หมายถึง   ดีเยี่ยม  (3)</t>
  </si>
  <si>
    <t>มีคะแนนร้อยละ  70-80       หมายถึง   ดี  (2)</t>
  </si>
  <si>
    <t>มีคะแนนร้อยละ  60-69       หมายถึง  ผ่าน  (1)</t>
  </si>
  <si>
    <t>มีคะแนนต่ำกว่าร้อยละ  60    หมายถึง    ไม่ผ่าน  (0)</t>
  </si>
  <si>
    <t>การตัดสินผลการประเมินรวมทุกคุณลักษณะอันพึงประสงค์ของนักเรียน</t>
  </si>
  <si>
    <t xml:space="preserve">        กำหนดให้ผู้ประเมินสรุปผลการประเมินรวมทุกคุณลักษณะอันพึงประสงค์ของนักเรียนโดยให้</t>
  </si>
  <si>
    <t>แบบประเมินคุณลักษณะอันพึงประสงค์</t>
  </si>
  <si>
    <t>คุณลักษณะอันพึงประสงค์  :  1. รักชาติ  ศาสน์  กษัตริย์</t>
  </si>
  <si>
    <t>ตช. 1.1  เป็นพลเมืองดีของชาติ</t>
  </si>
  <si>
    <t>ตช. 1.2 ธำรงไว้ซึ่งความเป็นชาติไทย</t>
  </si>
  <si>
    <t>ตช. 1.3  ศรัทธา  ยึดมั่นและปฏิบัติตนตามหลักศาสนา</t>
  </si>
  <si>
    <t>ตช. 1.4  เคารพเทิดทูนสถานบันพระมหากษัตริย์</t>
  </si>
  <si>
    <t>ตัวชี้วัด 1.1</t>
  </si>
  <si>
    <t>ตัวชี้วัด 1.2</t>
  </si>
  <si>
    <t>ตัวชี้วัด 1.3</t>
  </si>
  <si>
    <t>ตัวชี้วัด 1.4</t>
  </si>
  <si>
    <t>คะแนนที่ได้</t>
  </si>
  <si>
    <t>ลงชื่อ........................................................................</t>
  </si>
  <si>
    <t>คุณลักษณะอันพึงประสงค์  :  2. ซื่อสัตย์สุจริต</t>
  </si>
  <si>
    <t xml:space="preserve">          ตช. 2.1  ประพฤติตรงความเป็นจริงต่อตนเองทั้งทางกาย  วาจาใจ</t>
  </si>
  <si>
    <t xml:space="preserve">          ตช. 2. 2 ประพฤติตรงตามความเป็นจริงต่อผู้อื่นทั้งทางกาย  วาจา  ใจ</t>
  </si>
  <si>
    <t>ตัวชี้วัด 2.1</t>
  </si>
  <si>
    <t>ตัวชี้วัด 2.2</t>
  </si>
  <si>
    <t>ลงชื่อ...............................................................</t>
  </si>
  <si>
    <t>คุณลักษณะอันพึงประสงค์  :  3.  มีวินัย</t>
  </si>
  <si>
    <t xml:space="preserve">          ตช. 3.1 ปฏิบัติตามข้อตกลงกฎเกณฑ์ระเบียบข้อบังคับของครอบครัวโรงเรียนและสังคม</t>
  </si>
  <si>
    <t>ตัวชี้วัด 3.1</t>
  </si>
  <si>
    <t>ลงชื่อ</t>
  </si>
  <si>
    <t>...............................................................</t>
  </si>
  <si>
    <t>คุณลักษณะอันพึงประสงค์  :  4.  ใฝ่รู้ใฝ่เรียน</t>
  </si>
  <si>
    <t xml:space="preserve">          ตช. 4.1  ตั้งใจเพียรพยายามในการเรียนและเข้าร่วมกิจกรรมการเรียนรู้</t>
  </si>
  <si>
    <t xml:space="preserve">          ตช. 4. 2 แสวงหาความรู้จากแหล่งเรียนรู้ต่างๆทั้งภายในและภายนอกโรงเรียน ด้วยการเลือกใช้สื่อ</t>
  </si>
  <si>
    <t>อย่างเหมาะสมสรุปเป็นองค์ความรู้และสามารถนำไปใช้ในชีวิตประจำวันได้</t>
  </si>
  <si>
    <t>ตัวชี้วัดที่ 4.1</t>
  </si>
  <si>
    <t>ตัวชี้วัดที่ 4.2</t>
  </si>
  <si>
    <t>.............................................................................</t>
  </si>
  <si>
    <t>ชั้นปนะถมศึกษาปีที่</t>
  </si>
  <si>
    <t>คุณลักษณะอันพึงประสงค์  :  5.  อยู่อย่างพอพียง</t>
  </si>
  <si>
    <t xml:space="preserve">          ตช. 5.1  ดำเนินชีวิตอย่างพอประมาณมีเหตุผลรอบคอบมีคุณธรรม</t>
  </si>
  <si>
    <t xml:space="preserve">          ตช. 5.2 มีภูมิคุ้มกันในตัวที่ดีปรับตัวเพื่ออยู่ในสังคมได้อย่างมีเหตุผล</t>
  </si>
  <si>
    <t>ตัวชี้วัด 5.1</t>
  </si>
  <si>
    <t>ตัวชี้วัด 5.2</t>
  </si>
  <si>
    <t>...........................................................................</t>
  </si>
  <si>
    <t>คุณลักษณะอันพึงประสงค์  :  6.  มีความมุ่งมั่นในการทำงาน</t>
  </si>
  <si>
    <t xml:space="preserve">          ตช. 6.2 ทำงานด้วยความเพียรพยายามและอดทนเพื่อให้งานสำเร็จตามเป้าหมาย</t>
  </si>
  <si>
    <t xml:space="preserve">          ตช. 6.1  ตั้งใจและรับผิดชอบในหน้าที่การงาน</t>
  </si>
  <si>
    <t>ตัวชี้วัด 6.1</t>
  </si>
  <si>
    <t>ตัวชี้วัด 6.2</t>
  </si>
  <si>
    <t>คุณลักษณะอันพึงประสงค์  :  7.  รักความเป็นไทย</t>
  </si>
  <si>
    <t xml:space="preserve">          ตช. 7.1  ภาคภูมิใจในขนบธรรมเนียมประเพณีศิลปวัฒนธรรมไทยและมีความกตัญญูกตเวที</t>
  </si>
  <si>
    <t xml:space="preserve">          ตช. 7.2 เห็นคุณค่าและใช้ภาษาไทยในการสื่อสารได้อย่างเหมาะสม</t>
  </si>
  <si>
    <t xml:space="preserve">          ตช. 7.3  อนุรักษ์และสืบทอดภูมิปัญญาไทย</t>
  </si>
  <si>
    <t>ตัวชี้วัด 7.1</t>
  </si>
  <si>
    <t>ตัวชี้วัด 7.2</t>
  </si>
  <si>
    <t>ตัวชี้วัด 7.3</t>
  </si>
  <si>
    <t>คุณลักษณะอันพึงประสงค์  :  8.  มีจิตสาธารณะ</t>
  </si>
  <si>
    <t xml:space="preserve">          ตช. 8.1  ช่วยเหลือผู้อื่นด้วยความเต็มใจโดยไม่หวังผลตอบแทน</t>
  </si>
  <si>
    <t xml:space="preserve">          ตช. 8.2 เข้าร่วมกิจกรรมที่เป็นประโยชน์ต่อโรงเรียนชุมชนและสังคม</t>
  </si>
  <si>
    <t>ตัวชี้วัดที่ 8.1</t>
  </si>
  <si>
    <t>ตัวชี้วัดที่ 8.2</t>
  </si>
  <si>
    <t>...................................................................</t>
  </si>
  <si>
    <t>บทสรุปผลการประเมินคุณลักษณะอันพึงประสงค์ของนักเรียน</t>
  </si>
  <si>
    <t>ข้อที่ 1</t>
  </si>
  <si>
    <t>ข้อที่ 2</t>
  </si>
  <si>
    <t>ข้อที่ 3</t>
  </si>
  <si>
    <t>ข้อที่ 4</t>
  </si>
  <si>
    <t>ข้อที่ 5</t>
  </si>
  <si>
    <t>ข้อที่ 6</t>
  </si>
  <si>
    <t>ข้อที่ 7</t>
  </si>
  <si>
    <t>ข้อที่ 8</t>
  </si>
  <si>
    <t>โรงเรียนบ้านเขาโอน   สำนักงานเขตพื้นที่การศึกษาประถมศึกษาตรัง เขต 2</t>
  </si>
  <si>
    <t>ลงชื่อ................................................................ผู้ประเมิน</t>
  </si>
  <si>
    <t>วันที่</t>
  </si>
  <si>
    <t>เดือน</t>
  </si>
  <si>
    <t>พ.ศ.</t>
  </si>
  <si>
    <t>ลงชื่อ.......................................................ผู้อำนวยการ</t>
  </si>
  <si>
    <t xml:space="preserve"> ดีเยี่ยม (3)</t>
  </si>
  <si>
    <t xml:space="preserve"> ดี (2)</t>
  </si>
  <si>
    <t xml:space="preserve"> ระดับผ่าน (1)</t>
  </si>
  <si>
    <t>ระดับไม่ผ่าน(0)</t>
  </si>
  <si>
    <t>ได้ผลการประเมินระดับไม่ผ่าน (1)  ตั้งแต่ 1 ครั้ง ขึ้นไป</t>
  </si>
  <si>
    <t>สรุปทั้ง 3 ด้าน</t>
  </si>
  <si>
    <t>การประเมินสมรรถะสำคัญของผู้เรียนตามหลักสูตรแกนกลางการศึกษาขั้นพื้นฐาน</t>
  </si>
  <si>
    <t>พุทธศักราช 2562 โรงเรียนบ้านเขาโอน</t>
  </si>
  <si>
    <t>กรอบระยะเวลาในการประเมินสมรรถะสำคัญของผู้เรียน</t>
  </si>
  <si>
    <t>กพ.</t>
  </si>
  <si>
    <t>หลักสูตรแกนกลางการศึกษาขั้นพื้นฐาน พุทธศักราช 2551 มุ่งให้ผู้เรียนเกิดสรรถนะสำคัญ 5 ประการ คือ</t>
  </si>
  <si>
    <t>1. ความสามารถในการสื่อสาร  ประกอบด้วย ประเด็นย่อยจำนวน  5 ประเด็น ดังนี้</t>
  </si>
  <si>
    <t xml:space="preserve">          1.1 ความสามารถในการรับและส่งภาษา</t>
  </si>
  <si>
    <t xml:space="preserve">          1.2 การมีวัฒนธรรมในการใช้ภาษาถ่ายทอดความคิด ความรู้ความเข้าใจ ความรู้สึก และทัศนะของ</t>
  </si>
  <si>
    <t>ตนเองเพื่อแลกเปลี่ยนข้อมูลข่าวสารและประสบการณ์อันจะเป็นประโยชน์ต่อการพัฒนาตนเองและสังคม</t>
  </si>
  <si>
    <t xml:space="preserve">          1.3 การเจรจาต่อรองเพื่อขจัดและลดปัญหาความขัดแย้งต่างๆ</t>
  </si>
  <si>
    <t xml:space="preserve">          1.4 การเลือกรับหรือไม่รับข้อมูลข่าวสารด้วยหลักเหตุผลและความถูกต้อง</t>
  </si>
  <si>
    <t>2. ความสามารถในการคิด ประกอบด้วย ประเด็นย่อยจำวน 5 ประเด็น ดังนี้</t>
  </si>
  <si>
    <t xml:space="preserve">          2.1 ความสามารถในการคิดวิเคราะห์</t>
  </si>
  <si>
    <t xml:space="preserve">          2.2 ความสามารถในการคิดสังเคราะห์</t>
  </si>
  <si>
    <t xml:space="preserve">          2.3 ความสามารถในการคิดอย่างสร้างสรรค์</t>
  </si>
  <si>
    <t xml:space="preserve">          2.4 ความสามารถในการคิดอย่างมีวิจารณญาณ</t>
  </si>
  <si>
    <t xml:space="preserve">          2.5 ความสามารถในการคิดอย่างเป็นระบบ เพื่อนำไปสู่การสร้างองค์ความรู้หรือสารสนเทศเพื่อ</t>
  </si>
  <si>
    <t>การตัดสินใจเกี่ยวกับตนเองและสังคมได้อย่างเหมาะสม</t>
  </si>
  <si>
    <t>3. ความสามารถในการแก้ปัญหา ประกอบด้วย ประเด็นย่อยจำนวน 5 ประเด็น ดังนี้</t>
  </si>
  <si>
    <t xml:space="preserve">          3.1 เข้าใจความสามารถในการแก้ปัญหาและอุปสรรคต่างๆที่เผชิญได้อย่างถูกต้องเหมาะสมบน</t>
  </si>
  <si>
    <t>พื้นฐานของหลักเหตุผล คุณธรรมและข้อมูลสารสนเทศ</t>
  </si>
  <si>
    <t xml:space="preserve">          3.2 เข้าใจความสัมพันธ์และการเปลี่ยนแปลงของเหตุการณ์ต่าง ๆ ในสังคม</t>
  </si>
  <si>
    <t xml:space="preserve">          3.3 ความสามารถในการแสวงหาความรู้</t>
  </si>
  <si>
    <t xml:space="preserve">          3.4 ความสามารถในการประยุกต์ความรู้มาใช้ในการป้องกัน และแก้ไขปัญหา</t>
  </si>
  <si>
    <t xml:space="preserve">3.5 ความสามารถในการตัดสินใจที่มีประสิทธิภาพโดยคำนึงถึงผลกระทบที่เกิดขึ้นต่อตนเองและสังคม </t>
  </si>
  <si>
    <t>และสิ่งแวดล้อม</t>
  </si>
  <si>
    <t>4. ความสามารถในการใช้ทักษะชีวิต ประกอบด้วย ประเด็นย่อยจำนวน 5 ประเด็น ดังนี้</t>
  </si>
  <si>
    <t xml:space="preserve">          4.1 ความสามารถในการนำกระบวนการต่าง ๆ ไปใช้ในชีวิตประจำวัน</t>
  </si>
  <si>
    <t xml:space="preserve">          4.2  ความสามารถในการเรียนรู้ด้วยตนเอง การเรียนรู้อย่างต่อเนื่อง</t>
  </si>
  <si>
    <t xml:space="preserve">          4.3 ความสามารถในการทำงานและการอยู่ร่วมกันในสังคมด้วยการสร้างเสริมความสัมพันธ์</t>
  </si>
  <si>
    <t>อันดีระหว่างบุคคล</t>
  </si>
  <si>
    <t xml:space="preserve">          4.4 ความสามารถในการจัดการปัญหา และความขัดแย้งต่าง ๆ อย่างเหมาะสม การปรับตัวให้ทันกับ</t>
  </si>
  <si>
    <t>การเปลี่ยนแปลงของสังคมและสภาพแวดล้อม</t>
  </si>
  <si>
    <t>5. ความสามารถในการใช้เทคโนโลยี ประกอบด้วย ประเด็นย่อย 5 ประเด็น ดังนี้</t>
  </si>
  <si>
    <t xml:space="preserve">          4.5 การรูจักหลีกเลี่ยงพฤติกรรมไม่เหมาะสมที่ส่งผลกระทบต่อตนเอง  และผู้อื่น</t>
  </si>
  <si>
    <t xml:space="preserve">          5.1 ความสามารถในการเลือกเทคโนโลยี</t>
  </si>
  <si>
    <t xml:space="preserve">          5.2 ความสามารถในการใช้เทคโนโลยีต่าง ๆ</t>
  </si>
  <si>
    <t xml:space="preserve">          5.3 ความสามารถด้านทักษะกระบวนการทางเทคโนโลยีเพื่อการพัฒนาตนเองและสังคมในด้านการ</t>
  </si>
  <si>
    <t>สื่อสาร</t>
  </si>
  <si>
    <t xml:space="preserve">          5.4 ความสามารถด้านทักษะกระบวนการทางเทคโนโลยีเพื่อการพัฒนาตนเองและสังคมในด้านการ</t>
  </si>
  <si>
    <t>เรียนรู้ การทำงาน อย่างถูกต้อง เหมาะสม และมีคุณธรรม</t>
  </si>
  <si>
    <t xml:space="preserve">          5.5 ความสามารถด้านทักษะกระบวนการทางเทคโนโลยีเพื่อการพัฒนาตนเองและสังคมในด้านการ</t>
  </si>
  <si>
    <t>แก้ปัญหาอย่างสร้างสรรค์</t>
  </si>
  <si>
    <t xml:space="preserve">เกณฑ์การประเมิน สมรรถนะสำคัญของผู้เรียนตามหลักสูตรแกนกลางการศึกษาขั้นพื้นฐาน </t>
  </si>
  <si>
    <t>พุทธศักราช 2551 โรงเรียนบ้านเขาโอน มีดังนี้</t>
  </si>
  <si>
    <t>หมายถึง</t>
  </si>
  <si>
    <t xml:space="preserve">        ระดับน้อยที่สุด</t>
  </si>
  <si>
    <t xml:space="preserve">        ระดับน้อย</t>
  </si>
  <si>
    <t xml:space="preserve">        ระดับปานกลาง</t>
  </si>
  <si>
    <t xml:space="preserve">        ระดับมาก</t>
  </si>
  <si>
    <t xml:space="preserve">        ระดับมากที่สุด</t>
  </si>
  <si>
    <t>เกณฑ์การประเมิน สมรรถนะสำคัญของผู้เรียนตามหลักสูตรแกนกลางการศึกษาขั้นพื้นฐาน</t>
  </si>
  <si>
    <t>คะแนนเฉลี่ย</t>
  </si>
  <si>
    <t>4.51 - 5.00</t>
  </si>
  <si>
    <t>3.51 - 4.50</t>
  </si>
  <si>
    <t>2.51 - 3.50</t>
  </si>
  <si>
    <t>1.51 - 2.50</t>
  </si>
  <si>
    <t>0.01 - 1.50</t>
  </si>
  <si>
    <t>ดีมาก</t>
  </si>
  <si>
    <t>ดี</t>
  </si>
  <si>
    <t>ปานกลาง</t>
  </si>
  <si>
    <t>พอใช้</t>
  </si>
  <si>
    <t>ควรปรับปรุง</t>
  </si>
  <si>
    <t>ความสามารถในการสื่อสาร</t>
  </si>
  <si>
    <t>สรุปผล</t>
  </si>
  <si>
    <t>การประเมิน</t>
  </si>
  <si>
    <t>ความสามารถในการคิด</t>
  </si>
  <si>
    <t>ลงชื่อ......................................................................</t>
  </si>
  <si>
    <t>แบบสรุปประเมินสมรรถนะสำคัญของผู้เรียน</t>
  </si>
  <si>
    <t>สมรรถนะสำคัญ</t>
  </si>
  <si>
    <t>ความสามารถในการแก้ปัญหา</t>
  </si>
  <si>
    <t>ความสามารถในการใช้ทักษะชีวิต</t>
  </si>
  <si>
    <t>ความสามารถในการใช้เทคโนโลยี</t>
  </si>
  <si>
    <t xml:space="preserve">     ลงชื่อ....................................................................ผู้ประเมิน</t>
  </si>
  <si>
    <t xml:space="preserve">     ลงชื่อ....................................................................ผู้อำนวยการ</t>
  </si>
  <si>
    <t>แบบบันทึกผล</t>
  </si>
  <si>
    <t>การประเมินคุณลักษณะอันพึงประสงค์</t>
  </si>
  <si>
    <t>การประเมินการอ่าน คิดวิเคราะห์และเขียน</t>
  </si>
  <si>
    <t>การประเมินสมรรถนะสำคัญของผู้เรียน</t>
  </si>
  <si>
    <t>โรงเรียนบ้านเขาโอน</t>
  </si>
  <si>
    <t>สำนักงานเขตพื้นที่การศึกษาประถมศึกษาตรัง เขต 2</t>
  </si>
  <si>
    <t>การอนุมัติการประเมิน</t>
  </si>
  <si>
    <t>(ลงชื่อ)....................................................................ครูประจำชั้น</t>
  </si>
  <si>
    <t xml:space="preserve">       (</t>
  </si>
  <si>
    <t xml:space="preserve">    )</t>
  </si>
  <si>
    <t>(ลงชื่อ)....................................................................ฝ่ายงานวิชาการ</t>
  </si>
  <si>
    <t>(ลงชื่อ)...................................................................</t>
  </si>
  <si>
    <t>ผู้อำนวยการโรงเรียนบ้านเขาโอน</t>
  </si>
  <si>
    <t>ชื่อนักเรียน</t>
  </si>
  <si>
    <t>แบบประเมินสมรรถนะสำคัญของผู้เรียนตามหลักสูตรแกนกลางการศึกษาขั้นพื้นฐาน  พุทธศักราช 2551</t>
  </si>
  <si>
    <t>ชื่อครูประจำชั้น</t>
  </si>
  <si>
    <t>ชื่อผู้อำนวยการ</t>
  </si>
  <si>
    <t>1.รักชาติ ศาสนา พระมหากัตริย์</t>
  </si>
  <si>
    <t>ตช.1.1 เป็นพลเมืองดีของชาติ</t>
  </si>
  <si>
    <t>ครั้งที่</t>
  </si>
  <si>
    <t>ตช.1.2 ธำรงไว้ซึ่งความเป็นชาติไทย</t>
  </si>
  <si>
    <t>คะแนนตามตัวชี้วัด</t>
  </si>
  <si>
    <t>ตช.1.3 ศรัทธา ยึดมั่น และปฏิบัติตนตามหลักศาสนา</t>
  </si>
  <si>
    <t>ตช.1.4 เคารพเทอดทูนสถาบันพระมหากษัตริย์</t>
  </si>
  <si>
    <t>2.ซื่อสัตย์สุจริต</t>
  </si>
  <si>
    <t>ตช.2.1 ประพฤติตรงความเป็นจริงต่อตนเอง</t>
  </si>
  <si>
    <t>ตช.2.2 ประพฤติตรงความเป็นจริงต่อผู้อื่นฯ</t>
  </si>
  <si>
    <t>3.มีวินัย</t>
  </si>
  <si>
    <t>ตช.3.1 ปฏิบัติตามข้อตกลงกฏเกณฑ์ระเบียบข้อบังคับฯ</t>
  </si>
  <si>
    <t>4.ใฝ่รู้ ใฝ่เรียน</t>
  </si>
  <si>
    <t>ตช.4.1 ตั้งใจเพียรพยายามในการเรียนฯ</t>
  </si>
  <si>
    <t>ตช.4.2 แสวงหาความรู้จากแหล่งเรียนรู้ฯ</t>
  </si>
  <si>
    <t>5.อยู่อย่างพอเพียง</t>
  </si>
  <si>
    <t>ตช.5.1 ดำเนินชีวิตอย่างพอประมาณมีเหตุผลฯ</t>
  </si>
  <si>
    <t>ตช.5.2 มีภูมิคุ้มกันในตัวที่ดีปรับตัวเพื่ออยู่ฯ</t>
  </si>
  <si>
    <t>6.มีความมุ่งมั่นในการทำงาน</t>
  </si>
  <si>
    <t>ตช.6.1 ทำงานด้วยความเพียรพยายามฯ</t>
  </si>
  <si>
    <t>ตช.6.2 ตั้งใจและรับผิดชอบในหน้าที่การงาน</t>
  </si>
  <si>
    <t>7.รักความเป็นไทย</t>
  </si>
  <si>
    <t>ตช.7.1 ถาคภูมิใจในขนบธรรมเนียมฯ</t>
  </si>
  <si>
    <t>ตช.7.2 เห็นคุณค่าและใช้ภาษาไทยในการสื่อสาร</t>
  </si>
  <si>
    <t>8.มีจิตสาธารณะ</t>
  </si>
  <si>
    <t>แบบกรอกข้อมูล</t>
  </si>
  <si>
    <t>ช้อ 1</t>
  </si>
  <si>
    <t>การอ่าน คิดวิเคราะห์และเขียน</t>
  </si>
  <si>
    <t>คุณลักษณะอันพึงประสงค์</t>
  </si>
  <si>
    <t>นักเรียนสามารถอ่านเพื่อหาข้อมูลสารสนเทศ</t>
  </si>
  <si>
    <t>เสริมประสบการณ์จากสื่อประเภทต่างๆ</t>
  </si>
  <si>
    <t>นักเรียนวสมารถจับประเด็นสำคัญเปรียบ</t>
  </si>
  <si>
    <t>เทียบ เชื่อมโรงความเป็นเหตุเป็นผลจากเรื่องที่อ่าน</t>
  </si>
  <si>
    <t>นักเรียนสามารถเชื่อมโยงความสัมพันธ์</t>
  </si>
  <si>
    <t>ของเรื่องราว เหตุการณ์ของเรื่องที่อ่าน</t>
  </si>
  <si>
    <t>นักเรียนสามารถแสดงความคิดเห็น</t>
  </si>
  <si>
    <t>ต่อเรื่องที่อ่านโดยมีเหตุผลสนับสนุน</t>
  </si>
  <si>
    <t>นักเรียนสามารถถ่ายทอดความเข้าใจ</t>
  </si>
  <si>
    <t>ความคิดเห็น คุณค่าจากเรื่องที่อ่านโดยการเขียน</t>
  </si>
  <si>
    <t>คะแนนประเมินพฤติกรรมอนามัยด้านความสะอาดร่างกาย</t>
  </si>
  <si>
    <t>พฤษภาคม</t>
  </si>
  <si>
    <t>มือ - เท้า</t>
  </si>
  <si>
    <t>เสื้อผ้า</t>
  </si>
  <si>
    <t>มิถุนายน</t>
  </si>
  <si>
    <t>กรกฎาคม</t>
  </si>
  <si>
    <t>สิงหาคม</t>
  </si>
  <si>
    <t>พฤศจิกายน</t>
  </si>
  <si>
    <t>ธันวาคม</t>
  </si>
  <si>
    <t>มกราคม</t>
  </si>
  <si>
    <t>กุมภาพันธ์</t>
  </si>
  <si>
    <t>ตช.7.3 อนุรักษ์และสืบทอดภูมิปัญญาไทย</t>
  </si>
  <si>
    <t>ตช.8.1 ช่วยเหลือผู้อื่นด้วยความเต็มใจ</t>
  </si>
  <si>
    <t>ตช.8.2 เข้าร่วมกิจกรรมที่เป็นประโยชน์ฯ</t>
  </si>
  <si>
    <t>กันยายน</t>
  </si>
  <si>
    <t>เฉลี่ยร้อยละ</t>
  </si>
  <si>
    <t>แบบกรอกสมรรถนะสำคัญชองผู้เรียน</t>
  </si>
  <si>
    <t>ในการสื่อสาร</t>
  </si>
  <si>
    <t>ข้อ 1 ความสามารถ</t>
  </si>
  <si>
    <t>1.1 ความสามารถในการรับและส่งภาษา</t>
  </si>
  <si>
    <t>1.2 การมีวัฒนธรรมในการใช้ภาษาถ่ายทอดความคิดฯ</t>
  </si>
  <si>
    <t>1.3 การเจราต่อรองเพื่อขจัดและลดปัญญาความขัดแย้งต่างๆ</t>
  </si>
  <si>
    <t>1.4 การเลือกรับหรือไม่รับข้อมูลข่าวสารด้วยเหตุผลและความถูกต้อง</t>
  </si>
  <si>
    <t>ข้อ 2 ความสามารถ</t>
  </si>
  <si>
    <t>ในการคิด</t>
  </si>
  <si>
    <t>2.1 ความสามารถในการคิดวิเคราะห์</t>
  </si>
  <si>
    <t>2.2 ความสามารถในการคิดสังเคราะห์</t>
  </si>
  <si>
    <t>2.3 ความสามารถในการคิดอย่างสร้างสรรค์</t>
  </si>
  <si>
    <t>2.4 ความสามารถในการคิดอย่างมีวิจารณาญาณ</t>
  </si>
  <si>
    <t>2.5 ความสามารถในการคิดอย่างมีระบบ</t>
  </si>
  <si>
    <t>ข้อ 3 ความสามารถ</t>
  </si>
  <si>
    <t>ในการแก้ปัญหา</t>
  </si>
  <si>
    <t>3.1 เข้าใจความสามารถในการแก้ปัญหาและอุปสรรคต่างๆ</t>
  </si>
  <si>
    <t xml:space="preserve">3.2 เข้าใจความสัมพันธ์และการเปลี่ยนแปลงของเหตุการณ์ต่าง ๆ </t>
  </si>
  <si>
    <t>3.3 ความสามารถในการแสวงหาความรู้</t>
  </si>
  <si>
    <t>3.4 ความสามารถในการประยุกต์ความรู้มาใช้ฯ</t>
  </si>
  <si>
    <t>3.5 ความสามารถในการตัดสินใจที่มีประสิทธิภาพโดยคำนึงถึงฯ</t>
  </si>
  <si>
    <t xml:space="preserve">ข้อ 4. ความสามารถ </t>
  </si>
  <si>
    <t>ในการใช้ทักษะชีวิต</t>
  </si>
  <si>
    <t>4.1 ความสามารถในการนำกระบวนการต่าง ๆ ไปใช้ในชีวิตฯ</t>
  </si>
  <si>
    <t>4.2  ความสามารถในการเรียนรู้ด้วยตนเอง การเรียนรู้อย่างต่อเนื่อง</t>
  </si>
  <si>
    <t>4.3 ความสามารถในการทำงานและการอยู่ร่วมกันในสังคมฯ</t>
  </si>
  <si>
    <t xml:space="preserve">4.4 ความสามารถในการจัดการปัญหา และความขัดแย้งต่าง ๆ </t>
  </si>
  <si>
    <t>4.5 การรูจักหลีกเลี่ยงพฤติกรรมไม่เหมาะสมที่ส่งผลกระทบต่อตนเองและผู้อื่น</t>
  </si>
  <si>
    <t>ข้อ 5. ความสามารถ</t>
  </si>
  <si>
    <t xml:space="preserve">ในการใช้เทคโนโลยี </t>
  </si>
  <si>
    <t>5.1 ความสามารถในการเลือกเทคโนโลยี</t>
  </si>
  <si>
    <t>5.2 ความสามารถในการใช้เทคโนโลยีต่าง ๆ</t>
  </si>
  <si>
    <t>5.3 ความสามารถด้านทักษะกระบวนการฯด้านการสื่อสาร</t>
  </si>
  <si>
    <t>5.4 ความสามารถด้านทักษะกระบวนการฯด้านพัฒนาการเรียนรู้ฯ</t>
  </si>
  <si>
    <t>5.5 ความสามารถด้านทักษะกระบวนการฯในการแก้ปัญหาฯ</t>
  </si>
  <si>
    <t>ครูวืชาการ</t>
  </si>
  <si>
    <t>ผลงานดีมีคุณภาพเป็นที่ยอมรับให้ 2 คะแนน, ผลงานเป็นที่ยอมรับ</t>
  </si>
  <si>
    <t>บางประการให้ 1 คะแนน, ผลงานต้องปรับปรุงแก้ไขให้ 0 คะแนน</t>
  </si>
  <si>
    <t>แต่บกพร่องบางประการให้ 1 คะแนน, ต่ำกว่านั้นให้ 0 คะแนน</t>
  </si>
  <si>
    <r>
      <rPr>
        <b/>
        <u/>
        <sz val="18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  <charset val="222"/>
      </rPr>
      <t xml:space="preserve">  ผลงานดีมีความเป็นเลิศอยู่เสมอให้ 3 คะแน,</t>
    </r>
  </si>
  <si>
    <r>
      <rPr>
        <b/>
        <u/>
        <sz val="18"/>
        <color rgb="FFFF0000"/>
        <rFont val="TH SarabunPSK"/>
        <family val="2"/>
      </rPr>
      <t>หมายเหตุ</t>
    </r>
    <r>
      <rPr>
        <sz val="18"/>
        <color theme="1"/>
        <rFont val="TH SarabunPSK"/>
        <family val="2"/>
      </rPr>
      <t xml:space="preserve">  ระดับคะแนนที่ใช้ คือ ทำได้ในระดับดีที่สุดให้ 3 คะแนน, ทำได้ในระดับดีให้ 2 คะแนน, ทำได้ในระดับพอใช้ให้ 1 คะแนน, ต้องปรับปรุงให้ 0 คะแนน</t>
    </r>
  </si>
  <si>
    <r>
      <rPr>
        <b/>
        <u/>
        <sz val="20"/>
        <color rgb="FFFF0000"/>
        <rFont val="TH SarabunPSK"/>
        <family val="2"/>
      </rPr>
      <t>หมายเหตุ</t>
    </r>
    <r>
      <rPr>
        <sz val="20"/>
        <color theme="1"/>
        <rFont val="TH SarabunPSK"/>
        <family val="2"/>
        <charset val="222"/>
      </rPr>
      <t xml:space="preserve">  ระดับคะแนนที่ใช้คือ สะอาดที่สุดให้ 3 คะแนน, สะอาดแต่ยังมีข้อบกพร่องบางอย่างให้ 2 คะแนน, ยังมีข้อบกพร่องหลายรายการให้ 1 คะแนน, ไม่สะอาดให้ 0 คะแนน</t>
    </r>
  </si>
  <si>
    <t>นักเรียนมีความสามารถในระดบปานกลางให้ 3 คะแนน, นักเรียนมีความสามารถระดับค่อนข้างน้อยให้ 2 คะแนน</t>
  </si>
  <si>
    <t>นักเรียนควรต้องปรบปรุงตนเองให้ 1 คะแนน</t>
  </si>
  <si>
    <r>
      <rPr>
        <b/>
        <u/>
        <sz val="18"/>
        <color rgb="FFFF0000"/>
        <rFont val="TH SarabunPSK"/>
        <family val="2"/>
      </rPr>
      <t>หมายเหตุ</t>
    </r>
    <r>
      <rPr>
        <b/>
        <sz val="16"/>
        <color rgb="FFFF0000"/>
        <rFont val="TH SarabunPSK"/>
        <family val="2"/>
      </rPr>
      <t xml:space="preserve"> </t>
    </r>
    <r>
      <rPr>
        <sz val="16"/>
        <color theme="1"/>
        <rFont val="TH SarabunPSK"/>
        <family val="2"/>
        <charset val="222"/>
      </rPr>
      <t>ค่าคะแนน นักเรียนมีความสามารถระดับมากที่สุดให้ 5 คะแนน, นักเรียนมีความสามารถระดับมากให้ 4 คะแนน,</t>
    </r>
  </si>
  <si>
    <t>คำเตือน</t>
  </si>
  <si>
    <t>กรอกข้อมูลลงในแบบกรอกนี้เท่านั้น</t>
  </si>
  <si>
    <t>ห้ามแก้ไขใดๆ</t>
  </si>
  <si>
    <t>มีปัญหาแจ้ง อ.ถวิล แก้วมรกต 085-8997131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</si>
</sst>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6"/>
      <color theme="1"/>
      <name val="TH SarabunPSK"/>
      <family val="2"/>
      <charset val="22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2"/>
      <color theme="1"/>
      <name val="TH SarabunPSK"/>
      <family val="2"/>
    </font>
    <font>
      <b/>
      <sz val="14"/>
      <color theme="1"/>
      <name val="TH SarabunPSK"/>
      <family val="2"/>
    </font>
    <font>
      <u/>
      <sz val="16"/>
      <color theme="1"/>
      <name val="TH SarabunPSK"/>
      <family val="2"/>
    </font>
    <font>
      <sz val="12"/>
      <color theme="1"/>
      <name val="TH SarabunPSK"/>
      <family val="2"/>
      <charset val="222"/>
    </font>
    <font>
      <b/>
      <sz val="48"/>
      <color theme="1"/>
      <name val="TH SarabunPSK"/>
      <family val="2"/>
    </font>
    <font>
      <b/>
      <sz val="24"/>
      <color theme="1"/>
      <name val="TH SarabunPSK"/>
      <family val="2"/>
    </font>
    <font>
      <sz val="20"/>
      <color theme="1"/>
      <name val="TH SarabunPSK"/>
      <family val="2"/>
      <charset val="222"/>
    </font>
    <font>
      <b/>
      <sz val="28"/>
      <color theme="1"/>
      <name val="TH SarabunPSK"/>
      <family val="2"/>
    </font>
    <font>
      <b/>
      <sz val="20"/>
      <color theme="1"/>
      <name val="TH SarabunPSK"/>
      <family val="2"/>
    </font>
    <font>
      <sz val="16"/>
      <name val="TH SarabunPSK"/>
      <family val="2"/>
      <charset val="222"/>
    </font>
    <font>
      <sz val="14"/>
      <color theme="1"/>
      <name val="TH SarabunPSK"/>
      <family val="2"/>
      <charset val="222"/>
    </font>
    <font>
      <sz val="14"/>
      <name val="TH SarabunPSK"/>
      <family val="2"/>
      <charset val="222"/>
    </font>
    <font>
      <b/>
      <sz val="36"/>
      <color theme="1"/>
      <name val="TH SarabunPSK"/>
      <family val="2"/>
    </font>
    <font>
      <sz val="36"/>
      <color theme="1"/>
      <name val="TH SarabunPSK"/>
      <family val="2"/>
    </font>
    <font>
      <sz val="18"/>
      <color theme="1"/>
      <name val="TH SarabunPSK"/>
      <family val="2"/>
      <charset val="22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8"/>
      <name val="TH SarabunPSK"/>
      <family val="2"/>
      <charset val="222"/>
    </font>
    <font>
      <b/>
      <sz val="22"/>
      <color theme="1"/>
      <name val="TH SarabunPSK"/>
      <family val="2"/>
    </font>
    <font>
      <b/>
      <u/>
      <sz val="18"/>
      <color theme="1"/>
      <name val="TH SarabunPSK"/>
      <family val="2"/>
    </font>
    <font>
      <sz val="18"/>
      <color theme="1"/>
      <name val="TH SarabunPSK"/>
      <family val="2"/>
    </font>
    <font>
      <sz val="20"/>
      <color theme="1"/>
      <name val="TH SarabunPSK"/>
      <family val="2"/>
    </font>
    <font>
      <b/>
      <u/>
      <sz val="20"/>
      <color rgb="FFFF0000"/>
      <name val="TH SarabunPSK"/>
      <family val="2"/>
    </font>
    <font>
      <b/>
      <u/>
      <sz val="18"/>
      <color rgb="FFFF0000"/>
      <name val="TH SarabunPSK"/>
      <family val="2"/>
    </font>
    <font>
      <b/>
      <sz val="16"/>
      <color rgb="FFFF0000"/>
      <name val="TH SarabunPSK"/>
      <family val="2"/>
    </font>
    <font>
      <b/>
      <sz val="48"/>
      <color rgb="FFFF0000"/>
      <name val="TH SarabunPSK"/>
      <family val="2"/>
    </font>
    <font>
      <sz val="48"/>
      <color theme="1"/>
      <name val="TH SarabunPSK"/>
      <family val="2"/>
    </font>
    <font>
      <sz val="22"/>
      <color theme="1"/>
      <name val="TH SarabunPSK"/>
      <family val="2"/>
    </font>
    <font>
      <b/>
      <sz val="26"/>
      <color theme="1"/>
      <name val="TH SarabunPSK"/>
      <family val="2"/>
    </font>
  </fonts>
  <fills count="2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82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2" borderId="1" xfId="0" applyFill="1" applyBorder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2" fillId="0" borderId="0" xfId="0" applyFont="1" applyAlignment="1"/>
    <xf numFmtId="0" fontId="0" fillId="0" borderId="0" xfId="0" applyAlignme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vertical="top"/>
    </xf>
    <xf numFmtId="0" fontId="0" fillId="0" borderId="0" xfId="0" applyAlignment="1">
      <alignment vertical="top"/>
    </xf>
    <xf numFmtId="0" fontId="1" fillId="0" borderId="1" xfId="0" applyFont="1" applyBorder="1" applyAlignment="1">
      <alignment horizontal="center" vertical="center" textRotation="90"/>
    </xf>
    <xf numFmtId="0" fontId="1" fillId="0" borderId="0" xfId="0" applyFont="1"/>
    <xf numFmtId="0" fontId="0" fillId="0" borderId="0" xfId="0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vertical="top"/>
    </xf>
    <xf numFmtId="0" fontId="6" fillId="0" borderId="0" xfId="0" applyFont="1" applyAlignment="1">
      <alignment horizontal="justify" vertical="center"/>
    </xf>
    <xf numFmtId="0" fontId="2" fillId="0" borderId="2" xfId="0" applyFont="1" applyBorder="1"/>
    <xf numFmtId="0" fontId="0" fillId="0" borderId="3" xfId="0" applyBorder="1"/>
    <xf numFmtId="0" fontId="0" fillId="0" borderId="4" xfId="0" applyBorder="1"/>
    <xf numFmtId="0" fontId="2" fillId="0" borderId="5" xfId="0" applyFont="1" applyBorder="1"/>
    <xf numFmtId="0" fontId="0" fillId="0" borderId="6" xfId="0" applyBorder="1"/>
    <xf numFmtId="0" fontId="0" fillId="0" borderId="7" xfId="0" applyBorder="1"/>
    <xf numFmtId="0" fontId="2" fillId="0" borderId="11" xfId="0" applyFont="1" applyBorder="1"/>
    <xf numFmtId="0" fontId="0" fillId="0" borderId="0" xfId="0" applyBorder="1"/>
    <xf numFmtId="0" fontId="0" fillId="0" borderId="12" xfId="0" applyBorder="1"/>
    <xf numFmtId="0" fontId="2" fillId="0" borderId="13" xfId="0" applyFont="1" applyBorder="1"/>
    <xf numFmtId="0" fontId="0" fillId="0" borderId="14" xfId="0" applyBorder="1"/>
    <xf numFmtId="0" fontId="0" fillId="0" borderId="15" xfId="0" applyBorder="1"/>
    <xf numFmtId="0" fontId="2" fillId="0" borderId="1" xfId="0" applyFont="1" applyBorder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textRotation="90"/>
    </xf>
    <xf numFmtId="0" fontId="0" fillId="0" borderId="0" xfId="0" applyAlignment="1">
      <alignment horizontal="right"/>
    </xf>
    <xf numFmtId="0" fontId="0" fillId="3" borderId="1" xfId="0" applyFill="1" applyBorder="1"/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5" fillId="0" borderId="1" xfId="0" applyFont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 textRotation="90"/>
    </xf>
    <xf numFmtId="0" fontId="10" fillId="0" borderId="0" xfId="0" applyFont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13" xfId="0" applyBorder="1"/>
    <xf numFmtId="0" fontId="13" fillId="0" borderId="13" xfId="0" applyFont="1" applyBorder="1" applyAlignment="1">
      <alignment horizontal="left"/>
    </xf>
    <xf numFmtId="0" fontId="0" fillId="0" borderId="20" xfId="0" applyFill="1" applyBorder="1"/>
    <xf numFmtId="0" fontId="0" fillId="0" borderId="21" xfId="0" applyFill="1" applyBorder="1"/>
    <xf numFmtId="0" fontId="0" fillId="0" borderId="13" xfId="0" applyFill="1" applyBorder="1"/>
    <xf numFmtId="0" fontId="0" fillId="0" borderId="15" xfId="0" applyFill="1" applyBorder="1"/>
    <xf numFmtId="0" fontId="0" fillId="0" borderId="5" xfId="0" applyBorder="1"/>
    <xf numFmtId="0" fontId="0" fillId="10" borderId="23" xfId="0" applyFill="1" applyBorder="1" applyAlignment="1">
      <alignment horizontal="center"/>
    </xf>
    <xf numFmtId="0" fontId="0" fillId="12" borderId="24" xfId="0" applyFill="1" applyBorder="1" applyAlignment="1">
      <alignment horizontal="center"/>
    </xf>
    <xf numFmtId="0" fontId="0" fillId="0" borderId="20" xfId="0" applyBorder="1"/>
    <xf numFmtId="0" fontId="0" fillId="0" borderId="21" xfId="0" applyBorder="1"/>
    <xf numFmtId="0" fontId="0" fillId="7" borderId="28" xfId="0" applyFill="1" applyBorder="1" applyAlignment="1">
      <alignment horizontal="center" vertical="center"/>
    </xf>
    <xf numFmtId="0" fontId="0" fillId="7" borderId="25" xfId="0" applyFill="1" applyBorder="1" applyAlignment="1">
      <alignment horizontal="center"/>
    </xf>
    <xf numFmtId="0" fontId="0" fillId="7" borderId="28" xfId="0" applyFill="1" applyBorder="1" applyAlignment="1">
      <alignment horizontal="center"/>
    </xf>
    <xf numFmtId="0" fontId="13" fillId="5" borderId="25" xfId="0" applyFont="1" applyFill="1" applyBorder="1" applyAlignment="1">
      <alignment horizontal="center"/>
    </xf>
    <xf numFmtId="0" fontId="13" fillId="5" borderId="28" xfId="0" applyFont="1" applyFill="1" applyBorder="1" applyAlignment="1">
      <alignment horizontal="center"/>
    </xf>
    <xf numFmtId="0" fontId="0" fillId="8" borderId="25" xfId="0" applyFill="1" applyBorder="1" applyAlignment="1">
      <alignment horizontal="center"/>
    </xf>
    <xf numFmtId="0" fontId="0" fillId="8" borderId="28" xfId="0" applyFill="1" applyBorder="1" applyAlignment="1">
      <alignment horizontal="center"/>
    </xf>
    <xf numFmtId="0" fontId="0" fillId="9" borderId="25" xfId="0" applyFill="1" applyBorder="1" applyAlignment="1">
      <alignment horizontal="center"/>
    </xf>
    <xf numFmtId="0" fontId="0" fillId="9" borderId="28" xfId="0" applyFill="1" applyBorder="1" applyAlignment="1">
      <alignment horizontal="center"/>
    </xf>
    <xf numFmtId="0" fontId="0" fillId="6" borderId="25" xfId="0" applyFill="1" applyBorder="1" applyAlignment="1">
      <alignment horizontal="center"/>
    </xf>
    <xf numFmtId="0" fontId="0" fillId="6" borderId="28" xfId="0" applyFill="1" applyBorder="1" applyAlignment="1">
      <alignment horizontal="center"/>
    </xf>
    <xf numFmtId="0" fontId="0" fillId="6" borderId="26" xfId="0" applyFill="1" applyBorder="1" applyAlignment="1">
      <alignment horizontal="center"/>
    </xf>
    <xf numFmtId="0" fontId="0" fillId="10" borderId="25" xfId="0" applyFill="1" applyBorder="1" applyAlignment="1">
      <alignment horizontal="center"/>
    </xf>
    <xf numFmtId="0" fontId="0" fillId="10" borderId="26" xfId="0" applyFill="1" applyBorder="1" applyAlignment="1">
      <alignment horizontal="center"/>
    </xf>
    <xf numFmtId="0" fontId="0" fillId="11" borderId="27" xfId="0" applyFill="1" applyBorder="1" applyAlignment="1">
      <alignment horizontal="center"/>
    </xf>
    <xf numFmtId="0" fontId="0" fillId="10" borderId="24" xfId="0" applyFill="1" applyBorder="1" applyAlignment="1">
      <alignment horizontal="center"/>
    </xf>
    <xf numFmtId="0" fontId="0" fillId="11" borderId="26" xfId="0" applyFill="1" applyBorder="1" applyAlignment="1">
      <alignment horizontal="center"/>
    </xf>
    <xf numFmtId="0" fontId="0" fillId="11" borderId="23" xfId="0" applyFill="1" applyBorder="1" applyAlignment="1">
      <alignment horizontal="center"/>
    </xf>
    <xf numFmtId="0" fontId="0" fillId="11" borderId="24" xfId="0" applyFill="1" applyBorder="1" applyAlignment="1">
      <alignment horizontal="center"/>
    </xf>
    <xf numFmtId="0" fontId="0" fillId="12" borderId="27" xfId="0" applyFill="1" applyBorder="1" applyAlignment="1">
      <alignment horizontal="center"/>
    </xf>
    <xf numFmtId="0" fontId="0" fillId="12" borderId="23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0" fillId="12" borderId="26" xfId="0" applyFill="1" applyBorder="1" applyAlignment="1">
      <alignment horizontal="center"/>
    </xf>
    <xf numFmtId="0" fontId="0" fillId="15" borderId="25" xfId="0" applyFill="1" applyBorder="1"/>
    <xf numFmtId="0" fontId="0" fillId="15" borderId="28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18" borderId="35" xfId="0" applyFill="1" applyBorder="1"/>
    <xf numFmtId="0" fontId="0" fillId="18" borderId="36" xfId="0" applyFill="1" applyBorder="1"/>
    <xf numFmtId="0" fontId="0" fillId="19" borderId="37" xfId="0" applyFill="1" applyBorder="1"/>
    <xf numFmtId="0" fontId="0" fillId="19" borderId="35" xfId="0" applyFill="1" applyBorder="1"/>
    <xf numFmtId="0" fontId="0" fillId="19" borderId="38" xfId="0" applyFill="1" applyBorder="1"/>
    <xf numFmtId="0" fontId="0" fillId="19" borderId="25" xfId="0" applyFill="1" applyBorder="1"/>
    <xf numFmtId="0" fontId="0" fillId="19" borderId="36" xfId="0" applyFill="1" applyBorder="1"/>
    <xf numFmtId="0" fontId="0" fillId="19" borderId="28" xfId="0" applyFill="1" applyBorder="1"/>
    <xf numFmtId="0" fontId="0" fillId="16" borderId="37" xfId="0" applyFill="1" applyBorder="1"/>
    <xf numFmtId="0" fontId="0" fillId="16" borderId="35" xfId="0" applyFill="1" applyBorder="1"/>
    <xf numFmtId="0" fontId="0" fillId="16" borderId="38" xfId="0" applyFill="1" applyBorder="1"/>
    <xf numFmtId="0" fontId="0" fillId="18" borderId="37" xfId="0" applyFill="1" applyBorder="1"/>
    <xf numFmtId="0" fontId="0" fillId="18" borderId="38" xfId="0" applyFill="1" applyBorder="1"/>
    <xf numFmtId="0" fontId="0" fillId="18" borderId="25" xfId="0" applyFill="1" applyBorder="1"/>
    <xf numFmtId="0" fontId="0" fillId="18" borderId="28" xfId="0" applyFill="1" applyBorder="1"/>
    <xf numFmtId="0" fontId="0" fillId="16" borderId="35" xfId="0" applyFill="1" applyBorder="1" applyAlignment="1">
      <alignment textRotation="90"/>
    </xf>
    <xf numFmtId="0" fontId="0" fillId="16" borderId="37" xfId="0" applyFill="1" applyBorder="1" applyAlignment="1">
      <alignment textRotation="90"/>
    </xf>
    <xf numFmtId="0" fontId="0" fillId="16" borderId="38" xfId="0" applyFill="1" applyBorder="1" applyAlignment="1">
      <alignment textRotation="90"/>
    </xf>
    <xf numFmtId="0" fontId="0" fillId="19" borderId="37" xfId="0" applyFill="1" applyBorder="1" applyAlignment="1">
      <alignment textRotation="90"/>
    </xf>
    <xf numFmtId="0" fontId="0" fillId="19" borderId="35" xfId="0" applyFill="1" applyBorder="1" applyAlignment="1">
      <alignment textRotation="90"/>
    </xf>
    <xf numFmtId="0" fontId="0" fillId="19" borderId="38" xfId="0" applyFill="1" applyBorder="1" applyAlignment="1">
      <alignment textRotation="90"/>
    </xf>
    <xf numFmtId="0" fontId="0" fillId="18" borderId="37" xfId="0" applyFill="1" applyBorder="1" applyAlignment="1">
      <alignment textRotation="90"/>
    </xf>
    <xf numFmtId="0" fontId="0" fillId="18" borderId="35" xfId="0" applyFill="1" applyBorder="1" applyAlignment="1">
      <alignment textRotation="90"/>
    </xf>
    <xf numFmtId="0" fontId="0" fillId="18" borderId="38" xfId="0" applyFill="1" applyBorder="1" applyAlignment="1">
      <alignment textRotation="90"/>
    </xf>
    <xf numFmtId="0" fontId="0" fillId="15" borderId="37" xfId="0" applyFill="1" applyBorder="1" applyAlignment="1">
      <alignment textRotation="90"/>
    </xf>
    <xf numFmtId="0" fontId="0" fillId="15" borderId="35" xfId="0" applyFill="1" applyBorder="1" applyAlignment="1">
      <alignment textRotation="90"/>
    </xf>
    <xf numFmtId="0" fontId="0" fillId="15" borderId="38" xfId="0" applyFill="1" applyBorder="1" applyAlignment="1">
      <alignment textRotation="90"/>
    </xf>
    <xf numFmtId="0" fontId="0" fillId="15" borderId="37" xfId="0" applyFill="1" applyBorder="1"/>
    <xf numFmtId="0" fontId="0" fillId="15" borderId="35" xfId="0" applyFill="1" applyBorder="1"/>
    <xf numFmtId="0" fontId="0" fillId="15" borderId="38" xfId="0" applyFill="1" applyBorder="1"/>
    <xf numFmtId="0" fontId="0" fillId="15" borderId="36" xfId="0" applyFill="1" applyBorder="1"/>
    <xf numFmtId="0" fontId="0" fillId="20" borderId="37" xfId="0" applyFill="1" applyBorder="1" applyAlignment="1">
      <alignment textRotation="90"/>
    </xf>
    <xf numFmtId="0" fontId="0" fillId="20" borderId="35" xfId="0" applyFill="1" applyBorder="1" applyAlignment="1">
      <alignment textRotation="90"/>
    </xf>
    <xf numFmtId="0" fontId="0" fillId="20" borderId="38" xfId="0" applyFill="1" applyBorder="1" applyAlignment="1">
      <alignment textRotation="90"/>
    </xf>
    <xf numFmtId="0" fontId="0" fillId="20" borderId="37" xfId="0" applyFill="1" applyBorder="1"/>
    <xf numFmtId="0" fontId="0" fillId="20" borderId="35" xfId="0" applyFill="1" applyBorder="1"/>
    <xf numFmtId="0" fontId="0" fillId="20" borderId="38" xfId="0" applyFill="1" applyBorder="1"/>
    <xf numFmtId="0" fontId="0" fillId="20" borderId="25" xfId="0" applyFill="1" applyBorder="1"/>
    <xf numFmtId="0" fontId="0" fillId="20" borderId="36" xfId="0" applyFill="1" applyBorder="1"/>
    <xf numFmtId="0" fontId="0" fillId="20" borderId="28" xfId="0" applyFill="1" applyBorder="1"/>
    <xf numFmtId="0" fontId="0" fillId="5" borderId="39" xfId="0" applyFill="1" applyBorder="1" applyAlignment="1">
      <alignment textRotation="90"/>
    </xf>
    <xf numFmtId="0" fontId="0" fillId="5" borderId="40" xfId="0" applyFill="1" applyBorder="1" applyAlignment="1">
      <alignment textRotation="90"/>
    </xf>
    <xf numFmtId="0" fontId="0" fillId="5" borderId="41" xfId="0" applyFill="1" applyBorder="1" applyAlignment="1">
      <alignment textRotation="90"/>
    </xf>
    <xf numFmtId="0" fontId="0" fillId="5" borderId="37" xfId="0" applyFill="1" applyBorder="1"/>
    <xf numFmtId="0" fontId="0" fillId="5" borderId="35" xfId="0" applyFill="1" applyBorder="1"/>
    <xf numFmtId="0" fontId="0" fillId="5" borderId="38" xfId="0" applyFill="1" applyBorder="1"/>
    <xf numFmtId="0" fontId="0" fillId="5" borderId="25" xfId="0" applyFill="1" applyBorder="1"/>
    <xf numFmtId="0" fontId="0" fillId="5" borderId="36" xfId="0" applyFill="1" applyBorder="1"/>
    <xf numFmtId="0" fontId="0" fillId="5" borderId="28" xfId="0" applyFill="1" applyBorder="1"/>
    <xf numFmtId="0" fontId="0" fillId="18" borderId="39" xfId="0" applyFill="1" applyBorder="1" applyAlignment="1">
      <alignment textRotation="90"/>
    </xf>
    <xf numFmtId="0" fontId="0" fillId="18" borderId="40" xfId="0" applyFill="1" applyBorder="1" applyAlignment="1">
      <alignment textRotation="90"/>
    </xf>
    <xf numFmtId="0" fontId="0" fillId="18" borderId="41" xfId="0" applyFill="1" applyBorder="1" applyAlignment="1">
      <alignment textRotation="90"/>
    </xf>
    <xf numFmtId="0" fontId="0" fillId="15" borderId="39" xfId="0" applyFill="1" applyBorder="1" applyAlignment="1">
      <alignment textRotation="90"/>
    </xf>
    <xf numFmtId="0" fontId="0" fillId="15" borderId="40" xfId="0" applyFill="1" applyBorder="1" applyAlignment="1">
      <alignment textRotation="90"/>
    </xf>
    <xf numFmtId="0" fontId="0" fillId="15" borderId="41" xfId="0" applyFill="1" applyBorder="1" applyAlignment="1">
      <alignment textRotation="90"/>
    </xf>
    <xf numFmtId="0" fontId="0" fillId="17" borderId="23" xfId="0" applyFill="1" applyBorder="1" applyAlignment="1">
      <alignment horizontal="center"/>
    </xf>
    <xf numFmtId="0" fontId="0" fillId="17" borderId="23" xfId="0" applyFill="1" applyBorder="1" applyAlignment="1">
      <alignment horizontal="center" textRotation="90"/>
    </xf>
    <xf numFmtId="0" fontId="14" fillId="17" borderId="24" xfId="0" applyFont="1" applyFill="1" applyBorder="1" applyAlignment="1">
      <alignment horizontal="center" textRotation="90"/>
    </xf>
    <xf numFmtId="0" fontId="0" fillId="16" borderId="23" xfId="0" applyFill="1" applyBorder="1" applyAlignment="1">
      <alignment horizontal="center"/>
    </xf>
    <xf numFmtId="0" fontId="0" fillId="16" borderId="24" xfId="0" applyFill="1" applyBorder="1" applyAlignment="1">
      <alignment horizontal="center"/>
    </xf>
    <xf numFmtId="0" fontId="0" fillId="16" borderId="23" xfId="0" applyFill="1" applyBorder="1" applyAlignment="1">
      <alignment horizontal="center" textRotation="90"/>
    </xf>
    <xf numFmtId="0" fontId="0" fillId="16" borderId="24" xfId="0" applyFill="1" applyBorder="1" applyAlignment="1">
      <alignment horizontal="center" textRotation="90"/>
    </xf>
    <xf numFmtId="0" fontId="0" fillId="15" borderId="23" xfId="0" applyFill="1" applyBorder="1" applyAlignment="1">
      <alignment horizontal="center" textRotation="90"/>
    </xf>
    <xf numFmtId="0" fontId="0" fillId="15" borderId="24" xfId="0" applyFill="1" applyBorder="1" applyAlignment="1">
      <alignment horizontal="center" textRotation="90"/>
    </xf>
    <xf numFmtId="0" fontId="0" fillId="14" borderId="23" xfId="0" applyFill="1" applyBorder="1" applyAlignment="1">
      <alignment horizontal="center" textRotation="90"/>
    </xf>
    <xf numFmtId="0" fontId="14" fillId="14" borderId="24" xfId="0" applyFont="1" applyFill="1" applyBorder="1" applyAlignment="1">
      <alignment horizontal="center" textRotation="90"/>
    </xf>
    <xf numFmtId="0" fontId="14" fillId="8" borderId="23" xfId="0" applyFont="1" applyFill="1" applyBorder="1" applyAlignment="1">
      <alignment horizontal="center" textRotation="90"/>
    </xf>
    <xf numFmtId="0" fontId="0" fillId="8" borderId="24" xfId="0" applyFill="1" applyBorder="1" applyAlignment="1">
      <alignment horizontal="center" textRotation="90"/>
    </xf>
    <xf numFmtId="0" fontId="0" fillId="7" borderId="27" xfId="0" applyFill="1" applyBorder="1" applyAlignment="1">
      <alignment horizontal="center" vertical="center"/>
    </xf>
    <xf numFmtId="0" fontId="18" fillId="4" borderId="10" xfId="0" applyFont="1" applyFill="1" applyBorder="1"/>
    <xf numFmtId="0" fontId="18" fillId="4" borderId="1" xfId="0" applyFont="1" applyFill="1" applyBorder="1"/>
    <xf numFmtId="0" fontId="21" fillId="4" borderId="1" xfId="0" applyFont="1" applyFill="1" applyBorder="1" applyAlignment="1">
      <alignment horizontal="center"/>
    </xf>
    <xf numFmtId="0" fontId="21" fillId="4" borderId="1" xfId="0" applyFont="1" applyFill="1" applyBorder="1"/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0" fontId="0" fillId="14" borderId="25" xfId="0" applyFill="1" applyBorder="1" applyAlignment="1">
      <alignment horizontal="center"/>
    </xf>
    <xf numFmtId="0" fontId="0" fillId="14" borderId="28" xfId="0" applyFill="1" applyBorder="1" applyAlignment="1">
      <alignment horizontal="center"/>
    </xf>
    <xf numFmtId="0" fontId="0" fillId="15" borderId="25" xfId="0" applyFill="1" applyBorder="1" applyAlignment="1">
      <alignment horizontal="center"/>
    </xf>
    <xf numFmtId="0" fontId="0" fillId="15" borderId="28" xfId="0" applyFill="1" applyBorder="1" applyAlignment="1">
      <alignment horizontal="center"/>
    </xf>
    <xf numFmtId="0" fontId="0" fillId="17" borderId="34" xfId="0" applyFill="1" applyBorder="1" applyAlignment="1">
      <alignment horizontal="center"/>
    </xf>
    <xf numFmtId="0" fontId="0" fillId="0" borderId="14" xfId="0" applyFill="1" applyBorder="1"/>
    <xf numFmtId="0" fontId="0" fillId="0" borderId="29" xfId="0" applyFill="1" applyBorder="1"/>
    <xf numFmtId="0" fontId="0" fillId="0" borderId="48" xfId="0" applyFill="1" applyBorder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Fill="1" applyBorder="1"/>
    <xf numFmtId="0" fontId="0" fillId="15" borderId="11" xfId="0" applyFill="1" applyBorder="1"/>
    <xf numFmtId="0" fontId="0" fillId="15" borderId="26" xfId="0" applyFill="1" applyBorder="1"/>
    <xf numFmtId="0" fontId="0" fillId="0" borderId="18" xfId="0" applyBorder="1"/>
    <xf numFmtId="0" fontId="0" fillId="0" borderId="31" xfId="0" applyBorder="1"/>
    <xf numFmtId="0" fontId="0" fillId="0" borderId="19" xfId="0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2" xfId="0" applyBorder="1"/>
    <xf numFmtId="0" fontId="0" fillId="0" borderId="32" xfId="0" applyBorder="1"/>
    <xf numFmtId="0" fontId="0" fillId="0" borderId="10" xfId="0" applyBorder="1"/>
    <xf numFmtId="0" fontId="0" fillId="13" borderId="19" xfId="0" applyFill="1" applyBorder="1"/>
    <xf numFmtId="0" fontId="0" fillId="13" borderId="21" xfId="0" applyFill="1" applyBorder="1"/>
    <xf numFmtId="0" fontId="0" fillId="13" borderId="33" xfId="0" applyFill="1" applyBorder="1"/>
    <xf numFmtId="0" fontId="2" fillId="24" borderId="49" xfId="0" applyFont="1" applyFill="1" applyBorder="1" applyAlignment="1">
      <alignment horizontal="left" vertical="center"/>
    </xf>
    <xf numFmtId="0" fontId="0" fillId="24" borderId="0" xfId="0" applyFill="1" applyBorder="1" applyAlignment="1">
      <alignment horizontal="left" vertical="center"/>
    </xf>
    <xf numFmtId="0" fontId="0" fillId="24" borderId="54" xfId="0" applyFill="1" applyBorder="1" applyAlignment="1">
      <alignment horizontal="left" vertical="center"/>
    </xf>
    <xf numFmtId="0" fontId="0" fillId="0" borderId="58" xfId="0" applyFill="1" applyBorder="1"/>
    <xf numFmtId="0" fontId="0" fillId="0" borderId="59" xfId="0" applyFill="1" applyBorder="1"/>
    <xf numFmtId="0" fontId="0" fillId="0" borderId="2" xfId="0" applyBorder="1"/>
    <xf numFmtId="0" fontId="0" fillId="0" borderId="58" xfId="0" applyBorder="1"/>
    <xf numFmtId="0" fontId="0" fillId="0" borderId="59" xfId="0" applyBorder="1"/>
    <xf numFmtId="0" fontId="21" fillId="0" borderId="13" xfId="0" applyFont="1" applyBorder="1"/>
    <xf numFmtId="0" fontId="0" fillId="0" borderId="2" xfId="0" applyFill="1" applyBorder="1"/>
    <xf numFmtId="0" fontId="0" fillId="0" borderId="4" xfId="0" applyFill="1" applyBorder="1"/>
    <xf numFmtId="0" fontId="0" fillId="0" borderId="3" xfId="0" applyFill="1" applyBorder="1"/>
    <xf numFmtId="0" fontId="0" fillId="0" borderId="60" xfId="0" applyFill="1" applyBorder="1"/>
    <xf numFmtId="0" fontId="0" fillId="0" borderId="49" xfId="0" applyFill="1" applyBorder="1"/>
    <xf numFmtId="0" fontId="0" fillId="0" borderId="38" xfId="0" applyFill="1" applyBorder="1"/>
    <xf numFmtId="0" fontId="22" fillId="24" borderId="47" xfId="0" applyFont="1" applyFill="1" applyBorder="1" applyAlignment="1">
      <alignment horizontal="center" vertical="center"/>
    </xf>
    <xf numFmtId="0" fontId="22" fillId="24" borderId="53" xfId="0" applyFont="1" applyFill="1" applyBorder="1" applyAlignment="1">
      <alignment horizontal="center" vertical="center"/>
    </xf>
    <xf numFmtId="0" fontId="2" fillId="24" borderId="50" xfId="0" applyFont="1" applyFill="1" applyBorder="1" applyAlignment="1">
      <alignment horizontal="left" vertical="center"/>
    </xf>
    <xf numFmtId="0" fontId="0" fillId="24" borderId="51" xfId="0" applyFill="1" applyBorder="1" applyAlignment="1">
      <alignment horizontal="left" vertical="center"/>
    </xf>
    <xf numFmtId="0" fontId="0" fillId="24" borderId="52" xfId="0" applyFill="1" applyBorder="1" applyAlignment="1">
      <alignment horizontal="left" vertical="center"/>
    </xf>
    <xf numFmtId="0" fontId="0" fillId="24" borderId="47" xfId="0" applyFill="1" applyBorder="1" applyAlignment="1">
      <alignment horizontal="left" vertical="center"/>
    </xf>
    <xf numFmtId="0" fontId="0" fillId="24" borderId="53" xfId="0" applyFill="1" applyBorder="1" applyAlignment="1">
      <alignment horizontal="left" vertical="center"/>
    </xf>
    <xf numFmtId="0" fontId="0" fillId="24" borderId="55" xfId="0" applyFill="1" applyBorder="1" applyAlignment="1">
      <alignment horizontal="left" vertical="center"/>
    </xf>
    <xf numFmtId="0" fontId="0" fillId="21" borderId="50" xfId="0" applyFill="1" applyBorder="1" applyAlignment="1"/>
    <xf numFmtId="0" fontId="0" fillId="0" borderId="51" xfId="0" applyBorder="1" applyAlignment="1"/>
    <xf numFmtId="0" fontId="0" fillId="0" borderId="52" xfId="0" applyBorder="1" applyAlignment="1"/>
    <xf numFmtId="0" fontId="0" fillId="0" borderId="49" xfId="0" applyBorder="1" applyAlignment="1"/>
    <xf numFmtId="0" fontId="0" fillId="0" borderId="0" xfId="0" applyAlignment="1"/>
    <xf numFmtId="0" fontId="0" fillId="0" borderId="54" xfId="0" applyBorder="1" applyAlignment="1"/>
    <xf numFmtId="0" fontId="0" fillId="0" borderId="56" xfId="0" applyBorder="1" applyAlignment="1"/>
    <xf numFmtId="0" fontId="0" fillId="0" borderId="6" xfId="0" applyBorder="1" applyAlignment="1"/>
    <xf numFmtId="0" fontId="0" fillId="0" borderId="57" xfId="0" applyBorder="1" applyAlignment="1"/>
    <xf numFmtId="0" fontId="32" fillId="21" borderId="50" xfId="0" applyFont="1" applyFill="1" applyBorder="1" applyAlignment="1">
      <alignment horizontal="left" vertical="center"/>
    </xf>
    <xf numFmtId="0" fontId="32" fillId="0" borderId="51" xfId="0" applyFont="1" applyBorder="1" applyAlignment="1">
      <alignment horizontal="left" vertical="center"/>
    </xf>
    <xf numFmtId="0" fontId="32" fillId="0" borderId="52" xfId="0" applyFont="1" applyBorder="1" applyAlignment="1">
      <alignment horizontal="left" vertical="center"/>
    </xf>
    <xf numFmtId="0" fontId="32" fillId="0" borderId="49" xfId="0" applyFont="1" applyBorder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32" fillId="0" borderId="54" xfId="0" applyFont="1" applyBorder="1" applyAlignment="1">
      <alignment horizontal="left" vertical="center"/>
    </xf>
    <xf numFmtId="0" fontId="32" fillId="0" borderId="56" xfId="0" applyFont="1" applyBorder="1" applyAlignment="1">
      <alignment horizontal="left" vertical="center"/>
    </xf>
    <xf numFmtId="0" fontId="32" fillId="0" borderId="6" xfId="0" applyFont="1" applyBorder="1" applyAlignment="1">
      <alignment horizontal="left" vertical="center"/>
    </xf>
    <xf numFmtId="0" fontId="32" fillId="0" borderId="57" xfId="0" applyFont="1" applyBorder="1" applyAlignment="1">
      <alignment horizontal="left" vertical="center"/>
    </xf>
    <xf numFmtId="0" fontId="3" fillId="22" borderId="39" xfId="0" applyFont="1" applyFill="1" applyBorder="1" applyAlignment="1">
      <alignment horizontal="center" vertical="center"/>
    </xf>
    <xf numFmtId="0" fontId="3" fillId="22" borderId="40" xfId="0" applyFont="1" applyFill="1" applyBorder="1" applyAlignment="1">
      <alignment horizontal="center" vertical="center"/>
    </xf>
    <xf numFmtId="0" fontId="3" fillId="22" borderId="41" xfId="0" applyFont="1" applyFill="1" applyBorder="1" applyAlignment="1">
      <alignment horizontal="center" vertical="center"/>
    </xf>
    <xf numFmtId="0" fontId="3" fillId="22" borderId="25" xfId="0" applyFont="1" applyFill="1" applyBorder="1" applyAlignment="1">
      <alignment horizontal="center" vertical="center"/>
    </xf>
    <xf numFmtId="0" fontId="3" fillId="22" borderId="36" xfId="0" applyFont="1" applyFill="1" applyBorder="1" applyAlignment="1">
      <alignment horizontal="center" vertical="center"/>
    </xf>
    <xf numFmtId="0" fontId="3" fillId="22" borderId="28" xfId="0" applyFont="1" applyFill="1" applyBorder="1" applyAlignment="1">
      <alignment horizontal="center" vertical="center"/>
    </xf>
    <xf numFmtId="0" fontId="0" fillId="22" borderId="37" xfId="0" applyFill="1" applyBorder="1" applyAlignment="1">
      <alignment horizontal="center" textRotation="90"/>
    </xf>
    <xf numFmtId="0" fontId="0" fillId="22" borderId="25" xfId="0" applyFill="1" applyBorder="1" applyAlignment="1">
      <alignment horizontal="center" textRotation="90"/>
    </xf>
    <xf numFmtId="0" fontId="0" fillId="22" borderId="35" xfId="0" applyFill="1" applyBorder="1" applyAlignment="1">
      <alignment textRotation="90"/>
    </xf>
    <xf numFmtId="0" fontId="0" fillId="22" borderId="36" xfId="0" applyFill="1" applyBorder="1" applyAlignment="1">
      <alignment textRotation="90"/>
    </xf>
    <xf numFmtId="0" fontId="0" fillId="22" borderId="35" xfId="0" applyFill="1" applyBorder="1" applyAlignment="1">
      <alignment horizontal="center" textRotation="90"/>
    </xf>
    <xf numFmtId="0" fontId="0" fillId="22" borderId="36" xfId="0" applyFill="1" applyBorder="1" applyAlignment="1">
      <alignment horizontal="center" textRotation="90"/>
    </xf>
    <xf numFmtId="0" fontId="0" fillId="22" borderId="38" xfId="0" applyFill="1" applyBorder="1" applyAlignment="1">
      <alignment horizontal="center" textRotation="90"/>
    </xf>
    <xf numFmtId="0" fontId="0" fillId="22" borderId="28" xfId="0" applyFill="1" applyBorder="1" applyAlignment="1">
      <alignment horizontal="center" textRotation="90"/>
    </xf>
    <xf numFmtId="0" fontId="3" fillId="23" borderId="50" xfId="0" applyFont="1" applyFill="1" applyBorder="1" applyAlignment="1">
      <alignment horizontal="center" vertical="center"/>
    </xf>
    <xf numFmtId="0" fontId="3" fillId="23" borderId="51" xfId="0" applyFont="1" applyFill="1" applyBorder="1" applyAlignment="1">
      <alignment horizontal="center" vertical="center"/>
    </xf>
    <xf numFmtId="0" fontId="3" fillId="23" borderId="52" xfId="0" applyFont="1" applyFill="1" applyBorder="1" applyAlignment="1">
      <alignment horizontal="center" vertical="center"/>
    </xf>
    <xf numFmtId="0" fontId="3" fillId="23" borderId="47" xfId="0" applyFont="1" applyFill="1" applyBorder="1" applyAlignment="1">
      <alignment horizontal="center" vertical="center"/>
    </xf>
    <xf numFmtId="0" fontId="0" fillId="23" borderId="53" xfId="0" applyFill="1" applyBorder="1" applyAlignment="1">
      <alignment horizontal="center" vertical="center"/>
    </xf>
    <xf numFmtId="0" fontId="0" fillId="23" borderId="55" xfId="0" applyFill="1" applyBorder="1" applyAlignment="1">
      <alignment horizontal="center" vertical="center"/>
    </xf>
    <xf numFmtId="0" fontId="0" fillId="23" borderId="39" xfId="0" applyFill="1" applyBorder="1" applyAlignment="1">
      <alignment horizontal="center" textRotation="90"/>
    </xf>
    <xf numFmtId="0" fontId="0" fillId="23" borderId="37" xfId="0" applyFill="1" applyBorder="1" applyAlignment="1">
      <alignment horizontal="center" textRotation="90"/>
    </xf>
    <xf numFmtId="0" fontId="0" fillId="23" borderId="40" xfId="0" applyFill="1" applyBorder="1" applyAlignment="1">
      <alignment horizontal="center" textRotation="90"/>
    </xf>
    <xf numFmtId="0" fontId="0" fillId="23" borderId="35" xfId="0" applyFill="1" applyBorder="1" applyAlignment="1">
      <alignment horizontal="center" textRotation="90"/>
    </xf>
    <xf numFmtId="0" fontId="0" fillId="23" borderId="41" xfId="0" applyFill="1" applyBorder="1" applyAlignment="1">
      <alignment horizontal="center" textRotation="90"/>
    </xf>
    <xf numFmtId="0" fontId="0" fillId="23" borderId="38" xfId="0" applyFill="1" applyBorder="1" applyAlignment="1">
      <alignment horizontal="center" textRotation="90"/>
    </xf>
    <xf numFmtId="0" fontId="3" fillId="17" borderId="50" xfId="0" applyFont="1" applyFill="1" applyBorder="1" applyAlignment="1">
      <alignment horizontal="center" vertical="center"/>
    </xf>
    <xf numFmtId="0" fontId="3" fillId="17" borderId="51" xfId="0" applyFont="1" applyFill="1" applyBorder="1" applyAlignment="1">
      <alignment horizontal="center" vertical="center"/>
    </xf>
    <xf numFmtId="0" fontId="3" fillId="17" borderId="52" xfId="0" applyFont="1" applyFill="1" applyBorder="1" applyAlignment="1">
      <alignment horizontal="center" vertical="center"/>
    </xf>
    <xf numFmtId="0" fontId="3" fillId="17" borderId="47" xfId="0" applyFont="1" applyFill="1" applyBorder="1" applyAlignment="1">
      <alignment horizontal="center" vertical="center"/>
    </xf>
    <xf numFmtId="0" fontId="3" fillId="17" borderId="53" xfId="0" applyFont="1" applyFill="1" applyBorder="1" applyAlignment="1">
      <alignment horizontal="center" vertical="center"/>
    </xf>
    <xf numFmtId="0" fontId="3" fillId="17" borderId="55" xfId="0" applyFont="1" applyFill="1" applyBorder="1" applyAlignment="1">
      <alignment horizontal="center" vertical="center"/>
    </xf>
    <xf numFmtId="0" fontId="0" fillId="17" borderId="39" xfId="0" applyFill="1" applyBorder="1" applyAlignment="1">
      <alignment horizontal="center" textRotation="90"/>
    </xf>
    <xf numFmtId="0" fontId="0" fillId="17" borderId="37" xfId="0" applyFill="1" applyBorder="1" applyAlignment="1">
      <alignment horizontal="center" textRotation="90"/>
    </xf>
    <xf numFmtId="0" fontId="0" fillId="17" borderId="25" xfId="0" applyFill="1" applyBorder="1" applyAlignment="1">
      <alignment horizontal="center" textRotation="90"/>
    </xf>
    <xf numFmtId="0" fontId="0" fillId="17" borderId="40" xfId="0" applyFill="1" applyBorder="1" applyAlignment="1">
      <alignment horizontal="center" textRotation="90"/>
    </xf>
    <xf numFmtId="0" fontId="0" fillId="17" borderId="35" xfId="0" applyFill="1" applyBorder="1" applyAlignment="1">
      <alignment horizontal="center" textRotation="90"/>
    </xf>
    <xf numFmtId="0" fontId="0" fillId="17" borderId="36" xfId="0" applyFill="1" applyBorder="1" applyAlignment="1">
      <alignment horizontal="center" textRotation="90"/>
    </xf>
    <xf numFmtId="0" fontId="0" fillId="17" borderId="41" xfId="0" applyFill="1" applyBorder="1" applyAlignment="1">
      <alignment horizontal="center" textRotation="90"/>
    </xf>
    <xf numFmtId="0" fontId="0" fillId="17" borderId="38" xfId="0" applyFill="1" applyBorder="1" applyAlignment="1">
      <alignment horizontal="center" textRotation="90"/>
    </xf>
    <xf numFmtId="0" fontId="0" fillId="17" borderId="28" xfId="0" applyFill="1" applyBorder="1" applyAlignment="1">
      <alignment horizontal="center" textRotation="90"/>
    </xf>
    <xf numFmtId="0" fontId="3" fillId="18" borderId="50" xfId="0" applyFont="1" applyFill="1" applyBorder="1" applyAlignment="1">
      <alignment horizontal="center" vertical="center"/>
    </xf>
    <xf numFmtId="0" fontId="3" fillId="18" borderId="51" xfId="0" applyFont="1" applyFill="1" applyBorder="1" applyAlignment="1">
      <alignment horizontal="center" vertical="center"/>
    </xf>
    <xf numFmtId="0" fontId="3" fillId="18" borderId="52" xfId="0" applyFont="1" applyFill="1" applyBorder="1" applyAlignment="1">
      <alignment horizontal="center" vertical="center"/>
    </xf>
    <xf numFmtId="0" fontId="3" fillId="18" borderId="47" xfId="0" applyFont="1" applyFill="1" applyBorder="1" applyAlignment="1">
      <alignment horizontal="center" vertical="center"/>
    </xf>
    <xf numFmtId="0" fontId="3" fillId="18" borderId="53" xfId="0" applyFont="1" applyFill="1" applyBorder="1" applyAlignment="1">
      <alignment horizontal="center" vertical="center"/>
    </xf>
    <xf numFmtId="0" fontId="3" fillId="18" borderId="55" xfId="0" applyFont="1" applyFill="1" applyBorder="1" applyAlignment="1">
      <alignment horizontal="center" vertical="center"/>
    </xf>
    <xf numFmtId="0" fontId="0" fillId="18" borderId="39" xfId="0" applyFont="1" applyFill="1" applyBorder="1" applyAlignment="1">
      <alignment horizontal="center" textRotation="90"/>
    </xf>
    <xf numFmtId="0" fontId="0" fillId="18" borderId="37" xfId="0" applyFont="1" applyFill="1" applyBorder="1" applyAlignment="1">
      <alignment horizontal="center" textRotation="90"/>
    </xf>
    <xf numFmtId="0" fontId="0" fillId="18" borderId="25" xfId="0" applyFont="1" applyFill="1" applyBorder="1" applyAlignment="1">
      <alignment horizontal="center" textRotation="90"/>
    </xf>
    <xf numFmtId="0" fontId="14" fillId="18" borderId="40" xfId="0" applyFont="1" applyFill="1" applyBorder="1" applyAlignment="1">
      <alignment horizontal="center" textRotation="90"/>
    </xf>
    <xf numFmtId="0" fontId="14" fillId="18" borderId="35" xfId="0" applyFont="1" applyFill="1" applyBorder="1" applyAlignment="1">
      <alignment horizontal="center" textRotation="90"/>
    </xf>
    <xf numFmtId="0" fontId="14" fillId="18" borderId="36" xfId="0" applyFont="1" applyFill="1" applyBorder="1" applyAlignment="1">
      <alignment horizontal="center" textRotation="90"/>
    </xf>
    <xf numFmtId="0" fontId="14" fillId="18" borderId="41" xfId="0" applyFont="1" applyFill="1" applyBorder="1" applyAlignment="1">
      <alignment horizontal="center" textRotation="90"/>
    </xf>
    <xf numFmtId="0" fontId="14" fillId="18" borderId="38" xfId="0" applyFont="1" applyFill="1" applyBorder="1" applyAlignment="1">
      <alignment horizontal="center" textRotation="90"/>
    </xf>
    <xf numFmtId="0" fontId="14" fillId="18" borderId="28" xfId="0" applyFont="1" applyFill="1" applyBorder="1" applyAlignment="1">
      <alignment horizontal="center" textRotation="90"/>
    </xf>
    <xf numFmtId="0" fontId="3" fillId="5" borderId="50" xfId="0" applyFont="1" applyFill="1" applyBorder="1" applyAlignment="1">
      <alignment horizontal="center" vertical="center"/>
    </xf>
    <xf numFmtId="0" fontId="3" fillId="5" borderId="51" xfId="0" applyFont="1" applyFill="1" applyBorder="1" applyAlignment="1">
      <alignment horizontal="center" vertical="center"/>
    </xf>
    <xf numFmtId="0" fontId="3" fillId="5" borderId="52" xfId="0" applyFont="1" applyFill="1" applyBorder="1" applyAlignment="1">
      <alignment horizontal="center" vertical="center"/>
    </xf>
    <xf numFmtId="0" fontId="3" fillId="5" borderId="47" xfId="0" applyFont="1" applyFill="1" applyBorder="1" applyAlignment="1">
      <alignment horizontal="center" vertical="center"/>
    </xf>
    <xf numFmtId="0" fontId="3" fillId="5" borderId="53" xfId="0" applyFont="1" applyFill="1" applyBorder="1" applyAlignment="1">
      <alignment horizontal="center" vertical="center"/>
    </xf>
    <xf numFmtId="0" fontId="3" fillId="5" borderId="55" xfId="0" applyFont="1" applyFill="1" applyBorder="1" applyAlignment="1">
      <alignment horizontal="center" vertical="center"/>
    </xf>
    <xf numFmtId="0" fontId="0" fillId="5" borderId="39" xfId="0" applyFont="1" applyFill="1" applyBorder="1" applyAlignment="1">
      <alignment horizontal="center" textRotation="90"/>
    </xf>
    <xf numFmtId="0" fontId="0" fillId="5" borderId="37" xfId="0" applyFont="1" applyFill="1" applyBorder="1" applyAlignment="1">
      <alignment horizontal="center" textRotation="90"/>
    </xf>
    <xf numFmtId="0" fontId="0" fillId="5" borderId="25" xfId="0" applyFont="1" applyFill="1" applyBorder="1" applyAlignment="1">
      <alignment horizontal="center" textRotation="90"/>
    </xf>
    <xf numFmtId="0" fontId="0" fillId="5" borderId="40" xfId="0" applyFill="1" applyBorder="1" applyAlignment="1">
      <alignment horizontal="center" textRotation="90"/>
    </xf>
    <xf numFmtId="0" fontId="0" fillId="5" borderId="35" xfId="0" applyFill="1" applyBorder="1" applyAlignment="1">
      <alignment horizontal="center" textRotation="90"/>
    </xf>
    <xf numFmtId="0" fontId="0" fillId="5" borderId="35" xfId="0" applyFill="1" applyBorder="1" applyAlignment="1">
      <alignment horizontal="center"/>
    </xf>
    <xf numFmtId="0" fontId="0" fillId="5" borderId="36" xfId="0" applyFill="1" applyBorder="1" applyAlignment="1">
      <alignment horizontal="center"/>
    </xf>
    <xf numFmtId="0" fontId="0" fillId="5" borderId="36" xfId="0" applyFill="1" applyBorder="1" applyAlignment="1">
      <alignment horizontal="center" textRotation="90"/>
    </xf>
    <xf numFmtId="0" fontId="0" fillId="13" borderId="41" xfId="0" applyFill="1" applyBorder="1" applyAlignment="1">
      <alignment horizontal="center" textRotation="90"/>
    </xf>
    <xf numFmtId="0" fontId="0" fillId="13" borderId="38" xfId="0" applyFill="1" applyBorder="1" applyAlignment="1">
      <alignment horizontal="center" textRotation="90"/>
    </xf>
    <xf numFmtId="0" fontId="0" fillId="13" borderId="28" xfId="0" applyFill="1" applyBorder="1" applyAlignment="1">
      <alignment horizontal="center" textRotation="90"/>
    </xf>
    <xf numFmtId="0" fontId="0" fillId="16" borderId="30" xfId="0" applyFill="1" applyBorder="1" applyAlignment="1">
      <alignment horizontal="center" vertical="center"/>
    </xf>
    <xf numFmtId="0" fontId="0" fillId="16" borderId="43" xfId="0" applyFill="1" applyBorder="1" applyAlignment="1">
      <alignment horizontal="center" vertical="center"/>
    </xf>
    <xf numFmtId="0" fontId="0" fillId="16" borderId="44" xfId="0" applyFill="1" applyBorder="1" applyAlignment="1">
      <alignment horizontal="center" vertical="center"/>
    </xf>
    <xf numFmtId="0" fontId="0" fillId="5" borderId="30" xfId="0" applyFill="1" applyBorder="1" applyAlignment="1">
      <alignment horizontal="center" vertical="center"/>
    </xf>
    <xf numFmtId="0" fontId="0" fillId="5" borderId="43" xfId="0" applyFill="1" applyBorder="1" applyAlignment="1">
      <alignment horizontal="center" vertical="center"/>
    </xf>
    <xf numFmtId="0" fontId="0" fillId="5" borderId="44" xfId="0" applyFill="1" applyBorder="1" applyAlignment="1">
      <alignment horizontal="center" vertical="center"/>
    </xf>
    <xf numFmtId="0" fontId="0" fillId="18" borderId="17" xfId="0" applyFill="1" applyBorder="1" applyAlignment="1">
      <alignment horizontal="center" vertical="center"/>
    </xf>
    <xf numFmtId="0" fontId="0" fillId="15" borderId="17" xfId="0" applyFill="1" applyBorder="1" applyAlignment="1">
      <alignment horizontal="center" vertical="center"/>
    </xf>
    <xf numFmtId="0" fontId="12" fillId="15" borderId="30" xfId="0" applyFont="1" applyFill="1" applyBorder="1" applyAlignment="1">
      <alignment horizontal="center" vertical="center"/>
    </xf>
    <xf numFmtId="0" fontId="12" fillId="15" borderId="43" xfId="0" applyFont="1" applyFill="1" applyBorder="1" applyAlignment="1">
      <alignment horizontal="center" vertical="center"/>
    </xf>
    <xf numFmtId="0" fontId="12" fillId="15" borderId="44" xfId="0" applyFont="1" applyFill="1" applyBorder="1" applyAlignment="1">
      <alignment horizontal="center" vertical="center"/>
    </xf>
    <xf numFmtId="0" fontId="10" fillId="20" borderId="30" xfId="0" applyFont="1" applyFill="1" applyBorder="1" applyAlignment="1">
      <alignment horizontal="center" vertical="center"/>
    </xf>
    <xf numFmtId="0" fontId="10" fillId="20" borderId="43" xfId="0" applyFont="1" applyFill="1" applyBorder="1" applyAlignment="1">
      <alignment horizontal="center" vertical="center"/>
    </xf>
    <xf numFmtId="0" fontId="10" fillId="20" borderId="44" xfId="0" applyFont="1" applyFill="1" applyBorder="1" applyAlignment="1">
      <alignment horizontal="center" vertical="center"/>
    </xf>
    <xf numFmtId="0" fontId="0" fillId="18" borderId="23" xfId="0" applyFill="1" applyBorder="1" applyAlignment="1">
      <alignment horizontal="center" vertical="center"/>
    </xf>
    <xf numFmtId="0" fontId="0" fillId="18" borderId="42" xfId="0" applyFill="1" applyBorder="1" applyAlignment="1">
      <alignment horizontal="center" vertical="center"/>
    </xf>
    <xf numFmtId="0" fontId="0" fillId="18" borderId="24" xfId="0" applyFill="1" applyBorder="1" applyAlignment="1">
      <alignment horizontal="center" vertical="center"/>
    </xf>
    <xf numFmtId="0" fontId="0" fillId="19" borderId="23" xfId="0" applyFill="1" applyBorder="1" applyAlignment="1">
      <alignment horizontal="center" vertical="center"/>
    </xf>
    <xf numFmtId="0" fontId="0" fillId="19" borderId="42" xfId="0" applyFill="1" applyBorder="1" applyAlignment="1">
      <alignment horizontal="center" vertical="center"/>
    </xf>
    <xf numFmtId="0" fontId="0" fillId="19" borderId="24" xfId="0" applyFill="1" applyBorder="1" applyAlignment="1">
      <alignment horizontal="center" vertical="center"/>
    </xf>
    <xf numFmtId="0" fontId="0" fillId="16" borderId="23" xfId="0" applyFill="1" applyBorder="1" applyAlignment="1">
      <alignment horizontal="center" vertical="center"/>
    </xf>
    <xf numFmtId="0" fontId="0" fillId="16" borderId="42" xfId="0" applyFill="1" applyBorder="1" applyAlignment="1">
      <alignment horizontal="center" vertical="center"/>
    </xf>
    <xf numFmtId="0" fontId="0" fillId="16" borderId="24" xfId="0" applyFill="1" applyBorder="1" applyAlignment="1">
      <alignment horizontal="center" vertical="center"/>
    </xf>
    <xf numFmtId="0" fontId="0" fillId="15" borderId="23" xfId="0" applyFill="1" applyBorder="1" applyAlignment="1">
      <alignment horizontal="center" vertical="center"/>
    </xf>
    <xf numFmtId="0" fontId="0" fillId="15" borderId="42" xfId="0" applyFill="1" applyBorder="1" applyAlignment="1">
      <alignment horizontal="center" vertical="center"/>
    </xf>
    <xf numFmtId="0" fontId="0" fillId="15" borderId="24" xfId="0" applyFill="1" applyBorder="1" applyAlignment="1">
      <alignment horizontal="center" vertical="center"/>
    </xf>
    <xf numFmtId="0" fontId="0" fillId="20" borderId="23" xfId="0" applyFill="1" applyBorder="1" applyAlignment="1">
      <alignment horizontal="center" vertical="center"/>
    </xf>
    <xf numFmtId="0" fontId="0" fillId="20" borderId="42" xfId="0" applyFill="1" applyBorder="1" applyAlignment="1">
      <alignment horizontal="center" vertical="center"/>
    </xf>
    <xf numFmtId="0" fontId="0" fillId="20" borderId="24" xfId="0" applyFill="1" applyBorder="1" applyAlignment="1">
      <alignment horizontal="center" vertical="center"/>
    </xf>
    <xf numFmtId="0" fontId="0" fillId="12" borderId="23" xfId="0" applyFill="1" applyBorder="1" applyAlignment="1">
      <alignment horizontal="center" vertical="center"/>
    </xf>
    <xf numFmtId="0" fontId="0" fillId="12" borderId="42" xfId="0" applyFill="1" applyBorder="1" applyAlignment="1">
      <alignment horizontal="center" vertical="center"/>
    </xf>
    <xf numFmtId="0" fontId="0" fillId="12" borderId="24" xfId="0" applyFill="1" applyBorder="1" applyAlignment="1">
      <alignment horizontal="center" vertical="center"/>
    </xf>
    <xf numFmtId="0" fontId="0" fillId="12" borderId="23" xfId="0" applyFill="1" applyBorder="1" applyAlignment="1">
      <alignment horizontal="center" textRotation="90"/>
    </xf>
    <xf numFmtId="0" fontId="0" fillId="12" borderId="42" xfId="0" applyFill="1" applyBorder="1" applyAlignment="1">
      <alignment horizontal="center" textRotation="90"/>
    </xf>
    <xf numFmtId="0" fontId="0" fillId="12" borderId="24" xfId="0" applyFill="1" applyBorder="1" applyAlignment="1">
      <alignment horizontal="center" textRotation="90"/>
    </xf>
    <xf numFmtId="0" fontId="0" fillId="16" borderId="23" xfId="0" applyFill="1" applyBorder="1" applyAlignment="1">
      <alignment horizontal="center"/>
    </xf>
    <xf numFmtId="0" fontId="0" fillId="16" borderId="24" xfId="0" applyFill="1" applyBorder="1" applyAlignment="1">
      <alignment horizontal="center"/>
    </xf>
    <xf numFmtId="0" fontId="0" fillId="17" borderId="23" xfId="0" applyFill="1" applyBorder="1" applyAlignment="1">
      <alignment horizontal="center"/>
    </xf>
    <xf numFmtId="0" fontId="0" fillId="17" borderId="24" xfId="0" applyFill="1" applyBorder="1" applyAlignment="1">
      <alignment horizontal="center"/>
    </xf>
    <xf numFmtId="0" fontId="3" fillId="6" borderId="30" xfId="0" applyFont="1" applyFill="1" applyBorder="1" applyAlignment="1">
      <alignment horizontal="center" vertical="center"/>
    </xf>
    <xf numFmtId="0" fontId="3" fillId="6" borderId="43" xfId="0" applyFont="1" applyFill="1" applyBorder="1" applyAlignment="1">
      <alignment horizontal="center" vertical="center"/>
    </xf>
    <xf numFmtId="0" fontId="3" fillId="6" borderId="44" xfId="0" applyFont="1" applyFill="1" applyBorder="1" applyAlignment="1">
      <alignment horizontal="center" vertical="center"/>
    </xf>
    <xf numFmtId="0" fontId="18" fillId="5" borderId="30" xfId="0" applyFont="1" applyFill="1" applyBorder="1" applyAlignment="1">
      <alignment horizontal="center" vertical="center"/>
    </xf>
    <xf numFmtId="0" fontId="18" fillId="5" borderId="43" xfId="0" applyFont="1" applyFill="1" applyBorder="1" applyAlignment="1">
      <alignment horizontal="center" vertical="center"/>
    </xf>
    <xf numFmtId="0" fontId="18" fillId="5" borderId="44" xfId="0" applyFont="1" applyFill="1" applyBorder="1" applyAlignment="1">
      <alignment horizontal="center" vertical="center"/>
    </xf>
    <xf numFmtId="0" fontId="0" fillId="8" borderId="23" xfId="0" applyFill="1" applyBorder="1" applyAlignment="1">
      <alignment horizontal="center"/>
    </xf>
    <xf numFmtId="0" fontId="0" fillId="8" borderId="24" xfId="0" applyFill="1" applyBorder="1" applyAlignment="1">
      <alignment horizontal="center"/>
    </xf>
    <xf numFmtId="0" fontId="0" fillId="14" borderId="23" xfId="0" applyFill="1" applyBorder="1" applyAlignment="1">
      <alignment horizontal="center"/>
    </xf>
    <xf numFmtId="0" fontId="0" fillId="14" borderId="24" xfId="0" applyFill="1" applyBorder="1" applyAlignment="1">
      <alignment horizontal="center"/>
    </xf>
    <xf numFmtId="0" fontId="0" fillId="15" borderId="23" xfId="0" applyFill="1" applyBorder="1" applyAlignment="1">
      <alignment horizontal="center"/>
    </xf>
    <xf numFmtId="0" fontId="0" fillId="15" borderId="24" xfId="0" applyFill="1" applyBorder="1" applyAlignment="1">
      <alignment horizontal="center"/>
    </xf>
    <xf numFmtId="0" fontId="13" fillId="12" borderId="17" xfId="0" applyFont="1" applyFill="1" applyBorder="1" applyAlignment="1">
      <alignment horizontal="center" vertical="center"/>
    </xf>
    <xf numFmtId="0" fontId="13" fillId="12" borderId="30" xfId="0" applyFont="1" applyFill="1" applyBorder="1" applyAlignment="1">
      <alignment horizontal="center" vertical="center"/>
    </xf>
    <xf numFmtId="0" fontId="0" fillId="11" borderId="23" xfId="0" applyFill="1" applyBorder="1" applyAlignment="1">
      <alignment horizontal="center" vertical="center"/>
    </xf>
    <xf numFmtId="0" fontId="0" fillId="11" borderId="42" xfId="0" applyFill="1" applyBorder="1" applyAlignment="1">
      <alignment horizontal="center" vertical="center"/>
    </xf>
    <xf numFmtId="0" fontId="0" fillId="11" borderId="24" xfId="0" applyFill="1" applyBorder="1" applyAlignment="1">
      <alignment horizontal="center" vertical="center"/>
    </xf>
    <xf numFmtId="0" fontId="0" fillId="11" borderId="23" xfId="0" applyFill="1" applyBorder="1" applyAlignment="1">
      <alignment horizontal="center" textRotation="90"/>
    </xf>
    <xf numFmtId="0" fontId="0" fillId="11" borderId="42" xfId="0" applyFill="1" applyBorder="1" applyAlignment="1">
      <alignment horizontal="center" textRotation="90"/>
    </xf>
    <xf numFmtId="0" fontId="14" fillId="11" borderId="42" xfId="0" applyFont="1" applyFill="1" applyBorder="1" applyAlignment="1">
      <alignment horizontal="center" textRotation="90"/>
    </xf>
    <xf numFmtId="0" fontId="0" fillId="11" borderId="24" xfId="0" applyFill="1" applyBorder="1" applyAlignment="1">
      <alignment horizontal="center" textRotation="90"/>
    </xf>
    <xf numFmtId="0" fontId="13" fillId="11" borderId="17" xfId="0" applyFont="1" applyFill="1" applyBorder="1" applyAlignment="1">
      <alignment horizontal="center" vertical="center"/>
    </xf>
    <xf numFmtId="0" fontId="7" fillId="10" borderId="23" xfId="0" applyFont="1" applyFill="1" applyBorder="1" applyAlignment="1">
      <alignment horizontal="center" vertical="center"/>
    </xf>
    <xf numFmtId="0" fontId="0" fillId="10" borderId="42" xfId="0" applyFill="1" applyBorder="1" applyAlignment="1">
      <alignment horizontal="center" vertical="center"/>
    </xf>
    <xf numFmtId="0" fontId="0" fillId="10" borderId="24" xfId="0" applyFill="1" applyBorder="1" applyAlignment="1">
      <alignment horizontal="center" vertical="center"/>
    </xf>
    <xf numFmtId="0" fontId="0" fillId="10" borderId="25" xfId="0" applyFill="1" applyBorder="1" applyAlignment="1">
      <alignment horizontal="center" textRotation="90"/>
    </xf>
    <xf numFmtId="0" fontId="0" fillId="10" borderId="36" xfId="0" applyFill="1" applyBorder="1" applyAlignment="1">
      <alignment horizontal="center" textRotation="90"/>
    </xf>
    <xf numFmtId="0" fontId="0" fillId="10" borderId="28" xfId="0" applyFill="1" applyBorder="1" applyAlignment="1">
      <alignment horizontal="center" textRotation="90"/>
    </xf>
    <xf numFmtId="0" fontId="13" fillId="10" borderId="17" xfId="0" applyFont="1" applyFill="1" applyBorder="1" applyAlignment="1">
      <alignment horizontal="center" vertical="center"/>
    </xf>
    <xf numFmtId="0" fontId="0" fillId="6" borderId="23" xfId="0" applyFill="1" applyBorder="1" applyAlignment="1">
      <alignment horizontal="center" vertical="center"/>
    </xf>
    <xf numFmtId="0" fontId="0" fillId="6" borderId="42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14" fillId="6" borderId="23" xfId="0" applyFont="1" applyFill="1" applyBorder="1" applyAlignment="1">
      <alignment horizontal="center" textRotation="90"/>
    </xf>
    <xf numFmtId="0" fontId="14" fillId="6" borderId="42" xfId="0" applyFont="1" applyFill="1" applyBorder="1" applyAlignment="1">
      <alignment horizontal="center" textRotation="90"/>
    </xf>
    <xf numFmtId="0" fontId="14" fillId="6" borderId="24" xfId="0" applyFont="1" applyFill="1" applyBorder="1" applyAlignment="1">
      <alignment horizontal="center" textRotation="90"/>
    </xf>
    <xf numFmtId="0" fontId="13" fillId="6" borderId="17" xfId="0" applyFont="1" applyFill="1" applyBorder="1" applyAlignment="1">
      <alignment horizontal="center" vertical="center"/>
    </xf>
    <xf numFmtId="0" fontId="13" fillId="5" borderId="17" xfId="0" applyFont="1" applyFill="1" applyBorder="1" applyAlignment="1">
      <alignment horizontal="center" vertical="center"/>
    </xf>
    <xf numFmtId="0" fontId="0" fillId="7" borderId="45" xfId="0" applyFill="1" applyBorder="1" applyAlignment="1">
      <alignment horizontal="center" vertical="center"/>
    </xf>
    <xf numFmtId="0" fontId="0" fillId="7" borderId="42" xfId="0" applyFill="1" applyBorder="1" applyAlignment="1">
      <alignment horizontal="center" vertical="center"/>
    </xf>
    <xf numFmtId="0" fontId="0" fillId="7" borderId="24" xfId="0" applyFill="1" applyBorder="1" applyAlignment="1">
      <alignment horizontal="center" vertical="center"/>
    </xf>
    <xf numFmtId="0" fontId="7" fillId="7" borderId="42" xfId="0" applyFont="1" applyFill="1" applyBorder="1" applyAlignment="1">
      <alignment horizontal="center" textRotation="90"/>
    </xf>
    <xf numFmtId="0" fontId="0" fillId="7" borderId="17" xfId="0" applyFill="1" applyBorder="1" applyAlignment="1">
      <alignment horizontal="center" vertical="center"/>
    </xf>
    <xf numFmtId="0" fontId="14" fillId="7" borderId="42" xfId="0" applyFont="1" applyFill="1" applyBorder="1" applyAlignment="1">
      <alignment horizontal="center" textRotation="90"/>
    </xf>
    <xf numFmtId="0" fontId="14" fillId="7" borderId="24" xfId="0" applyFont="1" applyFill="1" applyBorder="1" applyAlignment="1">
      <alignment horizontal="center" textRotation="90"/>
    </xf>
    <xf numFmtId="0" fontId="0" fillId="9" borderId="23" xfId="0" applyFill="1" applyBorder="1" applyAlignment="1">
      <alignment horizontal="center" vertical="center"/>
    </xf>
    <xf numFmtId="0" fontId="0" fillId="9" borderId="42" xfId="0" applyFill="1" applyBorder="1" applyAlignment="1">
      <alignment horizontal="center" vertical="center"/>
    </xf>
    <xf numFmtId="0" fontId="0" fillId="9" borderId="24" xfId="0" applyFill="1" applyBorder="1" applyAlignment="1">
      <alignment horizontal="center" vertical="center"/>
    </xf>
    <xf numFmtId="0" fontId="0" fillId="9" borderId="23" xfId="0" applyFill="1" applyBorder="1" applyAlignment="1">
      <alignment horizontal="center" textRotation="90"/>
    </xf>
    <xf numFmtId="0" fontId="0" fillId="9" borderId="42" xfId="0" applyFill="1" applyBorder="1" applyAlignment="1">
      <alignment horizontal="center" textRotation="90"/>
    </xf>
    <xf numFmtId="0" fontId="0" fillId="9" borderId="24" xfId="0" applyFill="1" applyBorder="1" applyAlignment="1">
      <alignment horizontal="center" textRotation="90"/>
    </xf>
    <xf numFmtId="0" fontId="13" fillId="9" borderId="17" xfId="0" applyFont="1" applyFill="1" applyBorder="1" applyAlignment="1">
      <alignment horizontal="center" vertical="center"/>
    </xf>
    <xf numFmtId="0" fontId="15" fillId="5" borderId="23" xfId="0" applyFont="1" applyFill="1" applyBorder="1" applyAlignment="1">
      <alignment horizontal="center" textRotation="90"/>
    </xf>
    <xf numFmtId="0" fontId="15" fillId="5" borderId="42" xfId="0" applyFont="1" applyFill="1" applyBorder="1" applyAlignment="1">
      <alignment horizontal="center" textRotation="90"/>
    </xf>
    <xf numFmtId="0" fontId="0" fillId="8" borderId="23" xfId="0" applyFill="1" applyBorder="1" applyAlignment="1">
      <alignment horizontal="center" vertical="center"/>
    </xf>
    <xf numFmtId="0" fontId="0" fillId="8" borderId="24" xfId="0" applyFill="1" applyBorder="1" applyAlignment="1">
      <alignment horizontal="center" vertical="center"/>
    </xf>
    <xf numFmtId="0" fontId="7" fillId="8" borderId="23" xfId="0" applyFont="1" applyFill="1" applyBorder="1" applyAlignment="1">
      <alignment horizontal="center" textRotation="90"/>
    </xf>
    <xf numFmtId="0" fontId="7" fillId="8" borderId="24" xfId="0" applyFont="1" applyFill="1" applyBorder="1" applyAlignment="1">
      <alignment horizontal="center" textRotation="90"/>
    </xf>
    <xf numFmtId="0" fontId="13" fillId="8" borderId="17" xfId="0" applyFont="1" applyFill="1" applyBorder="1" applyAlignment="1">
      <alignment horizontal="center" vertical="center"/>
    </xf>
    <xf numFmtId="0" fontId="25" fillId="8" borderId="60" xfId="0" applyFont="1" applyFill="1" applyBorder="1" applyAlignment="1">
      <alignment horizontal="left" vertical="center"/>
    </xf>
    <xf numFmtId="0" fontId="10" fillId="8" borderId="3" xfId="0" applyFont="1" applyFill="1" applyBorder="1" applyAlignment="1">
      <alignment horizontal="left" vertical="center"/>
    </xf>
    <xf numFmtId="0" fontId="10" fillId="8" borderId="61" xfId="0" applyFont="1" applyFill="1" applyBorder="1" applyAlignment="1">
      <alignment horizontal="left" vertical="center"/>
    </xf>
    <xf numFmtId="0" fontId="10" fillId="8" borderId="49" xfId="0" applyFont="1" applyFill="1" applyBorder="1" applyAlignment="1">
      <alignment horizontal="left" vertical="center"/>
    </xf>
    <xf numFmtId="0" fontId="10" fillId="8" borderId="0" xfId="0" applyFont="1" applyFill="1" applyAlignment="1">
      <alignment horizontal="left" vertical="center"/>
    </xf>
    <xf numFmtId="0" fontId="10" fillId="8" borderId="54" xfId="0" applyFont="1" applyFill="1" applyBorder="1" applyAlignment="1">
      <alignment horizontal="left" vertical="center"/>
    </xf>
    <xf numFmtId="0" fontId="16" fillId="5" borderId="62" xfId="0" applyFont="1" applyFill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9" fillId="0" borderId="54" xfId="0" applyFont="1" applyBorder="1" applyAlignment="1">
      <alignment horizontal="center" vertical="center"/>
    </xf>
    <xf numFmtId="0" fontId="30" fillId="0" borderId="6" xfId="0" applyFont="1" applyBorder="1" applyAlignment="1"/>
    <xf numFmtId="0" fontId="30" fillId="0" borderId="57" xfId="0" applyFont="1" applyBorder="1" applyAlignment="1"/>
    <xf numFmtId="0" fontId="31" fillId="5" borderId="46" xfId="0" applyFont="1" applyFill="1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17" fillId="5" borderId="60" xfId="0" applyFont="1" applyFill="1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13" fillId="8" borderId="30" xfId="0" applyFont="1" applyFill="1" applyBorder="1" applyAlignment="1">
      <alignment horizontal="center" vertical="center"/>
    </xf>
    <xf numFmtId="0" fontId="13" fillId="14" borderId="17" xfId="0" applyFont="1" applyFill="1" applyBorder="1" applyAlignment="1">
      <alignment horizontal="center" vertical="center"/>
    </xf>
    <xf numFmtId="0" fontId="13" fillId="14" borderId="30" xfId="0" applyFont="1" applyFill="1" applyBorder="1" applyAlignment="1">
      <alignment horizontal="center" vertical="center"/>
    </xf>
    <xf numFmtId="0" fontId="13" fillId="15" borderId="17" xfId="0" applyFont="1" applyFill="1" applyBorder="1" applyAlignment="1">
      <alignment horizontal="center" vertical="center"/>
    </xf>
    <xf numFmtId="0" fontId="13" fillId="15" borderId="30" xfId="0" applyFont="1" applyFill="1" applyBorder="1" applyAlignment="1">
      <alignment horizontal="center" vertical="center"/>
    </xf>
    <xf numFmtId="0" fontId="13" fillId="16" borderId="17" xfId="0" applyFont="1" applyFill="1" applyBorder="1" applyAlignment="1">
      <alignment horizontal="center" vertical="center"/>
    </xf>
    <xf numFmtId="0" fontId="13" fillId="16" borderId="30" xfId="0" applyFont="1" applyFill="1" applyBorder="1" applyAlignment="1">
      <alignment horizontal="center" vertical="center"/>
    </xf>
    <xf numFmtId="0" fontId="13" fillId="17" borderId="17" xfId="0" applyFont="1" applyFill="1" applyBorder="1" applyAlignment="1">
      <alignment horizontal="center" vertical="center"/>
    </xf>
    <xf numFmtId="0" fontId="13" fillId="17" borderId="30" xfId="0" applyFont="1" applyFill="1" applyBorder="1" applyAlignment="1">
      <alignment horizontal="center" vertical="center"/>
    </xf>
    <xf numFmtId="0" fontId="24" fillId="10" borderId="50" xfId="0" applyFont="1" applyFill="1" applyBorder="1" applyAlignment="1">
      <alignment horizontal="left" vertical="center"/>
    </xf>
    <xf numFmtId="0" fontId="24" fillId="10" borderId="51" xfId="0" applyFont="1" applyFill="1" applyBorder="1" applyAlignment="1">
      <alignment horizontal="left" vertical="center"/>
    </xf>
    <xf numFmtId="0" fontId="24" fillId="10" borderId="52" xfId="0" applyFont="1" applyFill="1" applyBorder="1" applyAlignment="1">
      <alignment horizontal="left" vertical="center"/>
    </xf>
    <xf numFmtId="0" fontId="24" fillId="10" borderId="49" xfId="0" applyFont="1" applyFill="1" applyBorder="1" applyAlignment="1">
      <alignment horizontal="left" vertical="center"/>
    </xf>
    <xf numFmtId="0" fontId="24" fillId="10" borderId="0" xfId="0" applyFont="1" applyFill="1" applyBorder="1" applyAlignment="1">
      <alignment horizontal="left" vertical="center"/>
    </xf>
    <xf numFmtId="0" fontId="24" fillId="10" borderId="54" xfId="0" applyFont="1" applyFill="1" applyBorder="1" applyAlignment="1">
      <alignment horizontal="left" vertical="center"/>
    </xf>
    <xf numFmtId="0" fontId="24" fillId="10" borderId="47" xfId="0" applyFont="1" applyFill="1" applyBorder="1" applyAlignment="1">
      <alignment horizontal="left" vertical="center"/>
    </xf>
    <xf numFmtId="0" fontId="24" fillId="10" borderId="53" xfId="0" applyFont="1" applyFill="1" applyBorder="1" applyAlignment="1">
      <alignment horizontal="left" vertical="center"/>
    </xf>
    <xf numFmtId="0" fontId="24" fillId="10" borderId="55" xfId="0" applyFont="1" applyFill="1" applyBorder="1" applyAlignment="1">
      <alignment horizontal="left" vertical="center"/>
    </xf>
    <xf numFmtId="0" fontId="2" fillId="5" borderId="50" xfId="0" applyFont="1" applyFill="1" applyBorder="1" applyAlignment="1">
      <alignment vertical="center"/>
    </xf>
    <xf numFmtId="0" fontId="0" fillId="0" borderId="51" xfId="0" applyBorder="1" applyAlignment="1">
      <alignment vertical="center"/>
    </xf>
    <xf numFmtId="0" fontId="0" fillId="0" borderId="52" xfId="0" applyBorder="1" applyAlignment="1">
      <alignment vertical="center"/>
    </xf>
    <xf numFmtId="0" fontId="0" fillId="5" borderId="49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54" xfId="0" applyBorder="1" applyAlignment="1">
      <alignment vertical="center"/>
    </xf>
    <xf numFmtId="0" fontId="0" fillId="5" borderId="47" xfId="0" applyFill="1" applyBorder="1" applyAlignment="1">
      <alignment vertical="center"/>
    </xf>
    <xf numFmtId="0" fontId="0" fillId="0" borderId="53" xfId="0" applyBorder="1" applyAlignment="1">
      <alignment vertical="center"/>
    </xf>
    <xf numFmtId="0" fontId="0" fillId="0" borderId="55" xfId="0" applyBorder="1" applyAlignment="1">
      <alignment vertical="center"/>
    </xf>
    <xf numFmtId="0" fontId="21" fillId="15" borderId="1" xfId="0" applyFont="1" applyFill="1" applyBorder="1" applyAlignment="1">
      <alignment horizontal="center"/>
    </xf>
    <xf numFmtId="0" fontId="21" fillId="15" borderId="13" xfId="0" applyFont="1" applyFill="1" applyBorder="1" applyAlignment="1">
      <alignment horizontal="center"/>
    </xf>
    <xf numFmtId="0" fontId="0" fillId="7" borderId="44" xfId="0" applyFill="1" applyBorder="1" applyAlignment="1">
      <alignment horizontal="center" vertical="center"/>
    </xf>
    <xf numFmtId="0" fontId="0" fillId="7" borderId="45" xfId="0" applyFill="1" applyBorder="1" applyAlignment="1">
      <alignment horizontal="center" textRotation="90"/>
    </xf>
    <xf numFmtId="0" fontId="0" fillId="7" borderId="42" xfId="0" applyFill="1" applyBorder="1" applyAlignment="1">
      <alignment horizontal="center" textRotation="90"/>
    </xf>
    <xf numFmtId="0" fontId="3" fillId="2" borderId="30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10" borderId="30" xfId="0" applyFont="1" applyFill="1" applyBorder="1" applyAlignment="1">
      <alignment horizontal="center" vertical="center"/>
    </xf>
    <xf numFmtId="0" fontId="3" fillId="10" borderId="43" xfId="0" applyFont="1" applyFill="1" applyBorder="1" applyAlignment="1">
      <alignment horizontal="center" vertical="center"/>
    </xf>
    <xf numFmtId="0" fontId="3" fillId="10" borderId="44" xfId="0" applyFont="1" applyFill="1" applyBorder="1" applyAlignment="1">
      <alignment horizontal="center" vertical="center"/>
    </xf>
    <xf numFmtId="0" fontId="15" fillId="5" borderId="24" xfId="0" applyFont="1" applyFill="1" applyBorder="1" applyAlignment="1">
      <alignment horizontal="center" textRotation="90"/>
    </xf>
    <xf numFmtId="0" fontId="0" fillId="5" borderId="23" xfId="0" applyFill="1" applyBorder="1" applyAlignment="1">
      <alignment horizontal="center" vertical="center"/>
    </xf>
    <xf numFmtId="0" fontId="0" fillId="5" borderId="42" xfId="0" applyFill="1" applyBorder="1" applyAlignment="1">
      <alignment horizontal="center" vertical="center"/>
    </xf>
    <xf numFmtId="0" fontId="0" fillId="5" borderId="24" xfId="0" applyFill="1" applyBorder="1" applyAlignment="1">
      <alignment horizontal="center" vertical="center"/>
    </xf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11" xfId="0" applyFont="1" applyBorder="1" applyAlignment="1">
      <alignment horizontal="justify" vertical="center"/>
    </xf>
    <xf numFmtId="0" fontId="0" fillId="0" borderId="0" xfId="0" applyBorder="1" applyAlignment="1"/>
    <xf numFmtId="0" fontId="0" fillId="0" borderId="12" xfId="0" applyBorder="1" applyAlignment="1"/>
    <xf numFmtId="0" fontId="2" fillId="0" borderId="2" xfId="0" applyFont="1" applyBorder="1" applyAlignment="1">
      <alignment horizontal="justify" vertical="center"/>
    </xf>
    <xf numFmtId="0" fontId="0" fillId="0" borderId="3" xfId="0" applyBorder="1" applyAlignment="1"/>
    <xf numFmtId="0" fontId="0" fillId="0" borderId="4" xfId="0" applyBorder="1" applyAlignment="1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/>
    <xf numFmtId="0" fontId="0" fillId="0" borderId="1" xfId="0" applyBorder="1" applyAlignment="1"/>
    <xf numFmtId="0" fontId="1" fillId="0" borderId="3" xfId="0" applyFont="1" applyBorder="1" applyAlignment="1">
      <alignment horizontal="justify" vertical="center"/>
    </xf>
    <xf numFmtId="0" fontId="1" fillId="0" borderId="1" xfId="0" applyFont="1" applyBorder="1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6" xfId="0" applyFont="1" applyBorder="1" applyAlignment="1">
      <alignment vertical="center"/>
    </xf>
    <xf numFmtId="0" fontId="0" fillId="0" borderId="16" xfId="0" applyBorder="1" applyAlignment="1">
      <alignment vertical="center"/>
    </xf>
    <xf numFmtId="0" fontId="1" fillId="0" borderId="9" xfId="0" applyFont="1" applyBorder="1" applyAlignment="1">
      <alignment horizontal="center" vertical="center" textRotation="90"/>
    </xf>
    <xf numFmtId="0" fontId="1" fillId="0" borderId="10" xfId="0" applyFont="1" applyBorder="1" applyAlignment="1">
      <alignment horizontal="center" vertical="center" textRotation="90"/>
    </xf>
    <xf numFmtId="0" fontId="0" fillId="0" borderId="16" xfId="0" applyBorder="1" applyAlignment="1"/>
    <xf numFmtId="0" fontId="1" fillId="0" borderId="15" xfId="0" applyFont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 textRotation="90"/>
    </xf>
    <xf numFmtId="0" fontId="1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2" fillId="0" borderId="2" xfId="0" applyFont="1" applyBorder="1" applyAlignment="1"/>
    <xf numFmtId="0" fontId="2" fillId="0" borderId="5" xfId="0" applyFont="1" applyBorder="1" applyAlignment="1"/>
    <xf numFmtId="0" fontId="0" fillId="0" borderId="7" xfId="0" applyBorder="1" applyAlignment="1"/>
    <xf numFmtId="0" fontId="2" fillId="0" borderId="11" xfId="0" applyFont="1" applyBorder="1" applyAlignment="1"/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textRotation="90"/>
    </xf>
    <xf numFmtId="0" fontId="0" fillId="0" borderId="16" xfId="0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9" xfId="0" applyBorder="1" applyAlignment="1">
      <alignment horizontal="center" textRotation="90"/>
    </xf>
    <xf numFmtId="0" fontId="0" fillId="0" borderId="35" xfId="0" applyBorder="1" applyAlignment="1">
      <alignment horizontal="center" textRotation="90"/>
    </xf>
    <xf numFmtId="0" fontId="0" fillId="0" borderId="10" xfId="0" applyBorder="1" applyAlignment="1">
      <alignment horizontal="center" textRotation="90"/>
    </xf>
    <xf numFmtId="0" fontId="0" fillId="0" borderId="3" xfId="0" applyBorder="1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13" xfId="0" applyBorder="1" applyAlignment="1"/>
    <xf numFmtId="0" fontId="0" fillId="0" borderId="14" xfId="0" applyBorder="1" applyAlignment="1"/>
    <xf numFmtId="0" fontId="0" fillId="0" borderId="15" xfId="0" applyBorder="1" applyAlignment="1"/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justify"/>
    </xf>
    <xf numFmtId="0" fontId="1" fillId="0" borderId="1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FFFF99"/>
      <color rgb="FFFFCC99"/>
      <color rgb="FF99FF33"/>
      <color rgb="FF99CCFF"/>
      <color rgb="FFFF99FF"/>
      <color rgb="FFCCFFCC"/>
      <color rgb="FF99CC00"/>
      <color rgb="FFCCFF99"/>
      <color rgb="FFCC66FF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10</xdr:row>
      <xdr:rowOff>95251</xdr:rowOff>
    </xdr:from>
    <xdr:to>
      <xdr:col>1</xdr:col>
      <xdr:colOff>847725</xdr:colOff>
      <xdr:row>10</xdr:row>
      <xdr:rowOff>342901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 rot="10800000" flipV="1">
          <a:off x="323850" y="2952751"/>
          <a:ext cx="828675" cy="2476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th-TH" sz="1100" b="1"/>
            <a:t>ชื่อ - สกุล</a:t>
          </a:r>
        </a:p>
      </xdr:txBody>
    </xdr:sp>
    <xdr:clientData/>
  </xdr:twoCellAnchor>
  <xdr:twoCellAnchor>
    <xdr:from>
      <xdr:col>1</xdr:col>
      <xdr:colOff>476250</xdr:colOff>
      <xdr:row>11</xdr:row>
      <xdr:rowOff>190500</xdr:rowOff>
    </xdr:from>
    <xdr:to>
      <xdr:col>1</xdr:col>
      <xdr:colOff>1257300</xdr:colOff>
      <xdr:row>11</xdr:row>
      <xdr:rowOff>457200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781050" y="3476625"/>
          <a:ext cx="781050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 b="1"/>
            <a:t>ครั้งที่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8</xdr:row>
      <xdr:rowOff>104775</xdr:rowOff>
    </xdr:from>
    <xdr:to>
      <xdr:col>1</xdr:col>
      <xdr:colOff>1000125</xdr:colOff>
      <xdr:row>8</xdr:row>
      <xdr:rowOff>381000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23875" y="2162175"/>
          <a:ext cx="904875" cy="27622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 b="1"/>
            <a:t>ชื่อ - สกุล</a:t>
          </a:r>
        </a:p>
      </xdr:txBody>
    </xdr:sp>
    <xdr:clientData/>
  </xdr:twoCellAnchor>
  <xdr:twoCellAnchor>
    <xdr:from>
      <xdr:col>1</xdr:col>
      <xdr:colOff>685800</xdr:colOff>
      <xdr:row>9</xdr:row>
      <xdr:rowOff>200025</xdr:rowOff>
    </xdr:from>
    <xdr:to>
      <xdr:col>1</xdr:col>
      <xdr:colOff>1543050</xdr:colOff>
      <xdr:row>9</xdr:row>
      <xdr:rowOff>457200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1114425" y="2676525"/>
          <a:ext cx="857250" cy="25717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 b="1"/>
            <a:t>ครั้งที่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7</xdr:row>
      <xdr:rowOff>104775</xdr:rowOff>
    </xdr:from>
    <xdr:to>
      <xdr:col>1</xdr:col>
      <xdr:colOff>1419225</xdr:colOff>
      <xdr:row>8</xdr:row>
      <xdr:rowOff>38100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676275" y="1971675"/>
          <a:ext cx="1247775" cy="37147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 b="1"/>
            <a:t>ชื่อ - สกุล</a:t>
          </a:r>
        </a:p>
      </xdr:txBody>
    </xdr:sp>
    <xdr:clientData/>
  </xdr:twoCellAnchor>
  <xdr:twoCellAnchor>
    <xdr:from>
      <xdr:col>1</xdr:col>
      <xdr:colOff>1200150</xdr:colOff>
      <xdr:row>8</xdr:row>
      <xdr:rowOff>28575</xdr:rowOff>
    </xdr:from>
    <xdr:to>
      <xdr:col>2</xdr:col>
      <xdr:colOff>9525</xdr:colOff>
      <xdr:row>8</xdr:row>
      <xdr:rowOff>381000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1704975" y="2333625"/>
          <a:ext cx="885825" cy="35242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 b="1"/>
            <a:t>ครั้งที่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9</xdr:row>
      <xdr:rowOff>152400</xdr:rowOff>
    </xdr:from>
    <xdr:to>
      <xdr:col>1</xdr:col>
      <xdr:colOff>1247775</xdr:colOff>
      <xdr:row>9</xdr:row>
      <xdr:rowOff>561975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476250" y="2324100"/>
          <a:ext cx="1200150" cy="40957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 b="1"/>
            <a:t>ชื่อ - สกุล</a:t>
          </a:r>
        </a:p>
      </xdr:txBody>
    </xdr:sp>
    <xdr:clientData/>
  </xdr:twoCellAnchor>
  <xdr:twoCellAnchor>
    <xdr:from>
      <xdr:col>1</xdr:col>
      <xdr:colOff>676275</xdr:colOff>
      <xdr:row>10</xdr:row>
      <xdr:rowOff>180975</xdr:rowOff>
    </xdr:from>
    <xdr:to>
      <xdr:col>2</xdr:col>
      <xdr:colOff>104775</xdr:colOff>
      <xdr:row>11</xdr:row>
      <xdr:rowOff>57150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1104900" y="2933700"/>
          <a:ext cx="1038225" cy="4572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 b="1"/>
            <a:t>ครั้งที่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10</xdr:row>
      <xdr:rowOff>28575</xdr:rowOff>
    </xdr:from>
    <xdr:to>
      <xdr:col>1</xdr:col>
      <xdr:colOff>933450</xdr:colOff>
      <xdr:row>11</xdr:row>
      <xdr:rowOff>104775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/>
      </xdr:nvSpPr>
      <xdr:spPr>
        <a:xfrm>
          <a:off x="371475" y="2609850"/>
          <a:ext cx="819150" cy="3429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Angsana News" pitchFamily="18" charset="-34"/>
              <a:cs typeface="Angsana News" pitchFamily="18" charset="-34"/>
            </a:rPr>
            <a:t>ชื่อ - สกุล</a:t>
          </a:r>
        </a:p>
      </xdr:txBody>
    </xdr:sp>
    <xdr:clientData/>
  </xdr:twoCellAnchor>
  <xdr:twoCellAnchor>
    <xdr:from>
      <xdr:col>1</xdr:col>
      <xdr:colOff>552450</xdr:colOff>
      <xdr:row>11</xdr:row>
      <xdr:rowOff>95250</xdr:rowOff>
    </xdr:from>
    <xdr:to>
      <xdr:col>2</xdr:col>
      <xdr:colOff>66675</xdr:colOff>
      <xdr:row>12</xdr:row>
      <xdr:rowOff>152400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>
        <a:xfrm>
          <a:off x="809625" y="2943225"/>
          <a:ext cx="781050" cy="3238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Angsana News" pitchFamily="18" charset="-34"/>
              <a:cs typeface="Angsana News" pitchFamily="18" charset="-34"/>
            </a:rPr>
            <a:t>ครั้งที่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200025</xdr:colOff>
      <xdr:row>0</xdr:row>
      <xdr:rowOff>219075</xdr:rowOff>
    </xdr:from>
    <xdr:to>
      <xdr:col>5</xdr:col>
      <xdr:colOff>190500</xdr:colOff>
      <xdr:row>7</xdr:row>
      <xdr:rowOff>247650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57425" y="219075"/>
          <a:ext cx="1428750" cy="1895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O25"/>
  <sheetViews>
    <sheetView workbookViewId="0">
      <selection activeCell="G4" sqref="G4:H4"/>
    </sheetView>
  </sheetViews>
  <sheetFormatPr defaultRowHeight="24" x14ac:dyDescent="0.55000000000000004"/>
  <cols>
    <col min="1" max="1" width="16.75" customWidth="1"/>
    <col min="2" max="2" width="22.25" customWidth="1"/>
    <col min="3" max="3" width="3.625" customWidth="1"/>
    <col min="4" max="4" width="4" customWidth="1"/>
    <col min="5" max="5" width="3.75" customWidth="1"/>
    <col min="6" max="7" width="4" customWidth="1"/>
    <col min="8" max="8" width="4.125" customWidth="1"/>
    <col min="9" max="9" width="3.375" customWidth="1"/>
    <col min="10" max="10" width="3.75" customWidth="1"/>
    <col min="11" max="11" width="3.5" customWidth="1"/>
    <col min="12" max="12" width="3.75" customWidth="1"/>
    <col min="13" max="13" width="3.5" customWidth="1"/>
    <col min="14" max="14" width="3.625" customWidth="1"/>
    <col min="15" max="15" width="4" customWidth="1"/>
    <col min="16" max="16" width="3.875" customWidth="1"/>
    <col min="17" max="17" width="3.625" customWidth="1"/>
    <col min="18" max="19" width="3.5" customWidth="1"/>
    <col min="20" max="20" width="3.375" customWidth="1"/>
    <col min="21" max="21" width="3.625" customWidth="1"/>
    <col min="22" max="22" width="3.75" customWidth="1"/>
    <col min="23" max="24" width="3.25" customWidth="1"/>
    <col min="25" max="25" width="3.75" customWidth="1"/>
    <col min="26" max="26" width="3.5" customWidth="1"/>
    <col min="27" max="27" width="3.375" customWidth="1"/>
    <col min="28" max="28" width="3" customWidth="1"/>
    <col min="29" max="29" width="4" customWidth="1"/>
    <col min="30" max="31" width="3.75" customWidth="1"/>
    <col min="32" max="32" width="3.875" customWidth="1"/>
    <col min="33" max="33" width="3.5" customWidth="1"/>
    <col min="34" max="34" width="3.625" customWidth="1"/>
    <col min="35" max="35" width="3.75" customWidth="1"/>
    <col min="36" max="37" width="3.625" customWidth="1"/>
    <col min="38" max="38" width="4" customWidth="1"/>
    <col min="39" max="39" width="4.75" customWidth="1"/>
    <col min="40" max="40" width="4.625" customWidth="1"/>
    <col min="41" max="42" width="4.75" customWidth="1"/>
    <col min="43" max="43" width="4.625" customWidth="1"/>
    <col min="44" max="44" width="4.875" customWidth="1"/>
    <col min="45" max="46" width="4.75" customWidth="1"/>
    <col min="47" max="47" width="4.625" customWidth="1"/>
    <col min="48" max="48" width="4.75" customWidth="1"/>
    <col min="49" max="50" width="3.875" customWidth="1"/>
    <col min="51" max="51" width="3.5" customWidth="1"/>
    <col min="52" max="52" width="3.375" customWidth="1"/>
    <col min="53" max="53" width="3.625" customWidth="1"/>
    <col min="54" max="55" width="3.75" customWidth="1"/>
    <col min="56" max="56" width="3.875" customWidth="1"/>
    <col min="57" max="57" width="3.75" customWidth="1"/>
    <col min="58" max="93" width="3.875" customWidth="1"/>
    <col min="94" max="119" width="3.625" customWidth="1"/>
  </cols>
  <sheetData>
    <row r="1" spans="1:119" ht="30" customHeight="1" thickTop="1" thickBot="1" x14ac:dyDescent="0.6">
      <c r="A1" s="439" t="s">
        <v>465</v>
      </c>
      <c r="B1" s="440"/>
      <c r="C1" s="481" t="s">
        <v>393</v>
      </c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482"/>
      <c r="T1" s="482"/>
      <c r="U1" s="482"/>
      <c r="V1" s="482"/>
      <c r="W1" s="482"/>
      <c r="X1" s="482"/>
      <c r="Y1" s="482"/>
      <c r="Z1" s="482"/>
      <c r="AA1" s="482"/>
      <c r="AB1" s="482"/>
      <c r="AC1" s="482"/>
      <c r="AD1" s="482"/>
      <c r="AE1" s="482"/>
      <c r="AF1" s="482"/>
      <c r="AG1" s="482"/>
      <c r="AH1" s="482"/>
      <c r="AI1" s="482"/>
      <c r="AJ1" s="482"/>
      <c r="AK1" s="482"/>
      <c r="AL1" s="483"/>
      <c r="AM1" s="373" t="s">
        <v>392</v>
      </c>
      <c r="AN1" s="374"/>
      <c r="AO1" s="374"/>
      <c r="AP1" s="374"/>
      <c r="AQ1" s="374"/>
      <c r="AR1" s="374"/>
      <c r="AS1" s="374"/>
      <c r="AT1" s="374"/>
      <c r="AU1" s="374"/>
      <c r="AV1" s="375"/>
      <c r="AW1" s="342" t="s">
        <v>404</v>
      </c>
      <c r="AX1" s="343"/>
      <c r="AY1" s="343"/>
      <c r="AZ1" s="343"/>
      <c r="BA1" s="343"/>
      <c r="BB1" s="343"/>
      <c r="BC1" s="343"/>
      <c r="BD1" s="343"/>
      <c r="BE1" s="343"/>
      <c r="BF1" s="343"/>
      <c r="BG1" s="343"/>
      <c r="BH1" s="343"/>
      <c r="BI1" s="343"/>
      <c r="BJ1" s="343"/>
      <c r="BK1" s="343"/>
      <c r="BL1" s="343"/>
      <c r="BM1" s="343"/>
      <c r="BN1" s="343"/>
      <c r="BO1" s="343"/>
      <c r="BP1" s="343"/>
      <c r="BQ1" s="343"/>
      <c r="BR1" s="343"/>
      <c r="BS1" s="343"/>
      <c r="BT1" s="343"/>
      <c r="BU1" s="343"/>
      <c r="BV1" s="343"/>
      <c r="BW1" s="343"/>
      <c r="BX1" s="343"/>
      <c r="BY1" s="343"/>
      <c r="BZ1" s="343"/>
      <c r="CA1" s="343"/>
      <c r="CB1" s="343"/>
      <c r="CC1" s="343"/>
      <c r="CD1" s="343"/>
      <c r="CE1" s="343"/>
      <c r="CF1" s="343"/>
      <c r="CG1" s="343"/>
      <c r="CH1" s="343"/>
      <c r="CI1" s="343"/>
      <c r="CJ1" s="343"/>
      <c r="CK1" s="343"/>
      <c r="CL1" s="343"/>
      <c r="CM1" s="343"/>
      <c r="CN1" s="343"/>
      <c r="CO1" s="344"/>
      <c r="CP1" s="235" t="s">
        <v>420</v>
      </c>
      <c r="CQ1" s="236"/>
      <c r="CR1" s="236"/>
      <c r="CS1" s="236"/>
      <c r="CT1" s="236"/>
      <c r="CU1" s="236"/>
      <c r="CV1" s="236"/>
      <c r="CW1" s="236"/>
      <c r="CX1" s="236"/>
      <c r="CY1" s="236"/>
      <c r="CZ1" s="236"/>
      <c r="DA1" s="236"/>
      <c r="DB1" s="236"/>
      <c r="DC1" s="236"/>
      <c r="DD1" s="236"/>
      <c r="DE1" s="236"/>
      <c r="DF1" s="236"/>
      <c r="DG1" s="236"/>
      <c r="DH1" s="236"/>
      <c r="DI1" s="236"/>
      <c r="DJ1" s="236"/>
      <c r="DK1" s="236"/>
      <c r="DL1" s="236"/>
      <c r="DM1" s="236"/>
      <c r="DN1" s="236"/>
    </row>
    <row r="2" spans="1:119" ht="30.75" customHeight="1" thickTop="1" thickBot="1" x14ac:dyDescent="0.6">
      <c r="A2" s="441"/>
      <c r="B2" s="442"/>
      <c r="C2" s="484" t="s">
        <v>369</v>
      </c>
      <c r="D2" s="485"/>
      <c r="E2" s="485"/>
      <c r="F2" s="485"/>
      <c r="G2" s="485"/>
      <c r="H2" s="485"/>
      <c r="I2" s="485"/>
      <c r="J2" s="485"/>
      <c r="K2" s="485"/>
      <c r="L2" s="485"/>
      <c r="M2" s="485"/>
      <c r="N2" s="485"/>
      <c r="O2" s="485"/>
      <c r="P2" s="485"/>
      <c r="Q2" s="485"/>
      <c r="R2" s="485"/>
      <c r="S2" s="485"/>
      <c r="T2" s="485"/>
      <c r="U2" s="485"/>
      <c r="V2" s="485"/>
      <c r="W2" s="485"/>
      <c r="X2" s="485"/>
      <c r="Y2" s="485"/>
      <c r="Z2" s="485"/>
      <c r="AA2" s="485"/>
      <c r="AB2" s="485"/>
      <c r="AC2" s="485"/>
      <c r="AD2" s="485"/>
      <c r="AE2" s="485"/>
      <c r="AF2" s="485"/>
      <c r="AG2" s="485"/>
      <c r="AH2" s="485"/>
      <c r="AI2" s="485"/>
      <c r="AJ2" s="485"/>
      <c r="AK2" s="485"/>
      <c r="AL2" s="486"/>
      <c r="AM2" s="376" t="s">
        <v>369</v>
      </c>
      <c r="AN2" s="377"/>
      <c r="AO2" s="377"/>
      <c r="AP2" s="377"/>
      <c r="AQ2" s="377"/>
      <c r="AR2" s="377"/>
      <c r="AS2" s="377"/>
      <c r="AT2" s="377"/>
      <c r="AU2" s="377"/>
      <c r="AV2" s="378"/>
      <c r="AW2" s="345" t="s">
        <v>176</v>
      </c>
      <c r="AX2" s="346"/>
      <c r="AY2" s="346"/>
      <c r="AZ2" s="346"/>
      <c r="BA2" s="346"/>
      <c r="BB2" s="346"/>
      <c r="BC2" s="346"/>
      <c r="BD2" s="346"/>
      <c r="BE2" s="346"/>
      <c r="BF2" s="346"/>
      <c r="BG2" s="346"/>
      <c r="BH2" s="346"/>
      <c r="BI2" s="346"/>
      <c r="BJ2" s="346"/>
      <c r="BK2" s="346"/>
      <c r="BL2" s="346"/>
      <c r="BM2" s="346"/>
      <c r="BN2" s="346"/>
      <c r="BO2" s="346"/>
      <c r="BP2" s="346"/>
      <c r="BQ2" s="346"/>
      <c r="BR2" s="346"/>
      <c r="BS2" s="346"/>
      <c r="BT2" s="346"/>
      <c r="BU2" s="346"/>
      <c r="BV2" s="346"/>
      <c r="BW2" s="346"/>
      <c r="BX2" s="346"/>
      <c r="BY2" s="346"/>
      <c r="BZ2" s="346"/>
      <c r="CA2" s="346"/>
      <c r="CB2" s="346"/>
      <c r="CC2" s="346"/>
      <c r="CD2" s="346"/>
      <c r="CE2" s="346"/>
      <c r="CF2" s="346"/>
      <c r="CG2" s="346"/>
      <c r="CH2" s="346"/>
      <c r="CI2" s="346"/>
      <c r="CJ2" s="346"/>
      <c r="CK2" s="346"/>
      <c r="CL2" s="346"/>
      <c r="CM2" s="346"/>
      <c r="CN2" s="346"/>
      <c r="CO2" s="347"/>
      <c r="CP2" s="317" t="s">
        <v>422</v>
      </c>
      <c r="CQ2" s="318"/>
      <c r="CR2" s="318"/>
      <c r="CS2" s="318"/>
      <c r="CT2" s="319"/>
      <c r="CU2" s="302" t="s">
        <v>427</v>
      </c>
      <c r="CV2" s="303"/>
      <c r="CW2" s="303"/>
      <c r="CX2" s="303"/>
      <c r="CY2" s="304"/>
      <c r="CZ2" s="287" t="s">
        <v>434</v>
      </c>
      <c r="DA2" s="288"/>
      <c r="DB2" s="288"/>
      <c r="DC2" s="288"/>
      <c r="DD2" s="289"/>
      <c r="DE2" s="261" t="s">
        <v>441</v>
      </c>
      <c r="DF2" s="262"/>
      <c r="DG2" s="262"/>
      <c r="DH2" s="262"/>
      <c r="DI2" s="263"/>
      <c r="DJ2" s="275" t="s">
        <v>448</v>
      </c>
      <c r="DK2" s="276"/>
      <c r="DL2" s="276"/>
      <c r="DM2" s="276"/>
      <c r="DN2" s="277"/>
    </row>
    <row r="3" spans="1:119" ht="34.5" thickTop="1" thickBot="1" x14ac:dyDescent="0.6">
      <c r="A3" s="443" t="s">
        <v>466</v>
      </c>
      <c r="B3" s="444"/>
      <c r="C3" s="410" t="s">
        <v>365</v>
      </c>
      <c r="D3" s="411"/>
      <c r="E3" s="411"/>
      <c r="F3" s="411"/>
      <c r="G3" s="411"/>
      <c r="H3" s="411"/>
      <c r="I3" s="411"/>
      <c r="J3" s="412"/>
      <c r="K3" s="488" t="s">
        <v>372</v>
      </c>
      <c r="L3" s="489"/>
      <c r="M3" s="489"/>
      <c r="N3" s="490"/>
      <c r="O3" s="426" t="s">
        <v>375</v>
      </c>
      <c r="P3" s="427"/>
      <c r="Q3" s="417" t="s">
        <v>377</v>
      </c>
      <c r="R3" s="418"/>
      <c r="S3" s="418"/>
      <c r="T3" s="419"/>
      <c r="U3" s="402" t="s">
        <v>380</v>
      </c>
      <c r="V3" s="403"/>
      <c r="W3" s="403"/>
      <c r="X3" s="404"/>
      <c r="Y3" s="395" t="s">
        <v>383</v>
      </c>
      <c r="Z3" s="396"/>
      <c r="AA3" s="396"/>
      <c r="AB3" s="397"/>
      <c r="AC3" s="387" t="s">
        <v>386</v>
      </c>
      <c r="AD3" s="388"/>
      <c r="AE3" s="388"/>
      <c r="AF3" s="388"/>
      <c r="AG3" s="388"/>
      <c r="AH3" s="389"/>
      <c r="AI3" s="363" t="s">
        <v>389</v>
      </c>
      <c r="AJ3" s="364"/>
      <c r="AK3" s="364"/>
      <c r="AL3" s="365"/>
      <c r="AM3" s="379" t="s">
        <v>391</v>
      </c>
      <c r="AN3" s="380"/>
      <c r="AO3" s="381" t="s">
        <v>144</v>
      </c>
      <c r="AP3" s="382"/>
      <c r="AQ3" s="383" t="s">
        <v>145</v>
      </c>
      <c r="AR3" s="384"/>
      <c r="AS3" s="369" t="s">
        <v>146</v>
      </c>
      <c r="AT3" s="370"/>
      <c r="AU3" s="371" t="s">
        <v>147</v>
      </c>
      <c r="AV3" s="372"/>
      <c r="AW3" s="348" t="s">
        <v>405</v>
      </c>
      <c r="AX3" s="349"/>
      <c r="AY3" s="349"/>
      <c r="AZ3" s="349"/>
      <c r="BA3" s="350"/>
      <c r="BB3" s="351" t="s">
        <v>408</v>
      </c>
      <c r="BC3" s="352"/>
      <c r="BD3" s="352"/>
      <c r="BE3" s="352"/>
      <c r="BF3" s="353"/>
      <c r="BG3" s="354" t="s">
        <v>409</v>
      </c>
      <c r="BH3" s="355"/>
      <c r="BI3" s="355"/>
      <c r="BJ3" s="355"/>
      <c r="BK3" s="356"/>
      <c r="BL3" s="357" t="s">
        <v>410</v>
      </c>
      <c r="BM3" s="358"/>
      <c r="BN3" s="358"/>
      <c r="BO3" s="358"/>
      <c r="BP3" s="359"/>
      <c r="BQ3" s="360" t="s">
        <v>418</v>
      </c>
      <c r="BR3" s="361"/>
      <c r="BS3" s="361"/>
      <c r="BT3" s="361"/>
      <c r="BU3" s="362"/>
      <c r="BV3" s="334" t="s">
        <v>411</v>
      </c>
      <c r="BW3" s="335"/>
      <c r="BX3" s="335"/>
      <c r="BY3" s="335"/>
      <c r="BZ3" s="336"/>
      <c r="CA3" s="337" t="s">
        <v>412</v>
      </c>
      <c r="CB3" s="338"/>
      <c r="CC3" s="338"/>
      <c r="CD3" s="338"/>
      <c r="CE3" s="339"/>
      <c r="CF3" s="340" t="s">
        <v>413</v>
      </c>
      <c r="CG3" s="340"/>
      <c r="CH3" s="340"/>
      <c r="CI3" s="340"/>
      <c r="CJ3" s="340"/>
      <c r="CK3" s="341" t="s">
        <v>414</v>
      </c>
      <c r="CL3" s="341"/>
      <c r="CM3" s="341"/>
      <c r="CN3" s="341"/>
      <c r="CO3" s="341"/>
      <c r="CP3" s="320" t="s">
        <v>421</v>
      </c>
      <c r="CQ3" s="321"/>
      <c r="CR3" s="321"/>
      <c r="CS3" s="321"/>
      <c r="CT3" s="322"/>
      <c r="CU3" s="305" t="s">
        <v>428</v>
      </c>
      <c r="CV3" s="306"/>
      <c r="CW3" s="306"/>
      <c r="CX3" s="306"/>
      <c r="CY3" s="307"/>
      <c r="CZ3" s="290" t="s">
        <v>435</v>
      </c>
      <c r="DA3" s="291"/>
      <c r="DB3" s="291"/>
      <c r="DC3" s="291"/>
      <c r="DD3" s="292"/>
      <c r="DE3" s="264" t="s">
        <v>442</v>
      </c>
      <c r="DF3" s="265"/>
      <c r="DG3" s="265"/>
      <c r="DH3" s="265"/>
      <c r="DI3" s="266"/>
      <c r="DJ3" s="278" t="s">
        <v>449</v>
      </c>
      <c r="DK3" s="279"/>
      <c r="DL3" s="279"/>
      <c r="DM3" s="279"/>
      <c r="DN3" s="280"/>
      <c r="DO3" s="203"/>
    </row>
    <row r="4" spans="1:119" ht="171" customHeight="1" thickTop="1" thickBot="1" x14ac:dyDescent="0.6">
      <c r="A4" s="437" t="s">
        <v>390</v>
      </c>
      <c r="B4" s="438"/>
      <c r="C4" s="479" t="s">
        <v>366</v>
      </c>
      <c r="D4" s="480"/>
      <c r="E4" s="480" t="s">
        <v>368</v>
      </c>
      <c r="F4" s="480"/>
      <c r="G4" s="413" t="s">
        <v>370</v>
      </c>
      <c r="H4" s="413"/>
      <c r="I4" s="415" t="s">
        <v>371</v>
      </c>
      <c r="J4" s="416"/>
      <c r="K4" s="424" t="s">
        <v>373</v>
      </c>
      <c r="L4" s="425"/>
      <c r="M4" s="425" t="s">
        <v>374</v>
      </c>
      <c r="N4" s="487"/>
      <c r="O4" s="428" t="s">
        <v>376</v>
      </c>
      <c r="P4" s="429"/>
      <c r="Q4" s="420" t="s">
        <v>378</v>
      </c>
      <c r="R4" s="421"/>
      <c r="S4" s="421" t="s">
        <v>379</v>
      </c>
      <c r="T4" s="422"/>
      <c r="U4" s="405" t="s">
        <v>381</v>
      </c>
      <c r="V4" s="406"/>
      <c r="W4" s="406" t="s">
        <v>382</v>
      </c>
      <c r="X4" s="407"/>
      <c r="Y4" s="398" t="s">
        <v>384</v>
      </c>
      <c r="Z4" s="399"/>
      <c r="AA4" s="399" t="s">
        <v>385</v>
      </c>
      <c r="AB4" s="400"/>
      <c r="AC4" s="390" t="s">
        <v>387</v>
      </c>
      <c r="AD4" s="391"/>
      <c r="AE4" s="392" t="s">
        <v>388</v>
      </c>
      <c r="AF4" s="392"/>
      <c r="AG4" s="391" t="s">
        <v>415</v>
      </c>
      <c r="AH4" s="393"/>
      <c r="AI4" s="366" t="s">
        <v>416</v>
      </c>
      <c r="AJ4" s="367"/>
      <c r="AK4" s="367" t="s">
        <v>417</v>
      </c>
      <c r="AL4" s="368"/>
      <c r="AM4" s="179" t="s">
        <v>394</v>
      </c>
      <c r="AN4" s="180" t="s">
        <v>395</v>
      </c>
      <c r="AO4" s="177" t="s">
        <v>396</v>
      </c>
      <c r="AP4" s="178" t="s">
        <v>397</v>
      </c>
      <c r="AQ4" s="175" t="s">
        <v>398</v>
      </c>
      <c r="AR4" s="176" t="s">
        <v>399</v>
      </c>
      <c r="AS4" s="173" t="s">
        <v>400</v>
      </c>
      <c r="AT4" s="174" t="s">
        <v>401</v>
      </c>
      <c r="AU4" s="169" t="s">
        <v>402</v>
      </c>
      <c r="AV4" s="170" t="s">
        <v>403</v>
      </c>
      <c r="AW4" s="134" t="s">
        <v>169</v>
      </c>
      <c r="AX4" s="135" t="s">
        <v>170</v>
      </c>
      <c r="AY4" s="135" t="s">
        <v>406</v>
      </c>
      <c r="AZ4" s="135" t="s">
        <v>172</v>
      </c>
      <c r="BA4" s="136" t="s">
        <v>407</v>
      </c>
      <c r="BB4" s="131" t="s">
        <v>169</v>
      </c>
      <c r="BC4" s="132" t="s">
        <v>170</v>
      </c>
      <c r="BD4" s="132" t="s">
        <v>406</v>
      </c>
      <c r="BE4" s="132" t="s">
        <v>172</v>
      </c>
      <c r="BF4" s="133" t="s">
        <v>407</v>
      </c>
      <c r="BG4" s="129" t="s">
        <v>169</v>
      </c>
      <c r="BH4" s="128" t="s">
        <v>170</v>
      </c>
      <c r="BI4" s="128" t="s">
        <v>406</v>
      </c>
      <c r="BJ4" s="128" t="s">
        <v>172</v>
      </c>
      <c r="BK4" s="130" t="s">
        <v>407</v>
      </c>
      <c r="BL4" s="137" t="s">
        <v>169</v>
      </c>
      <c r="BM4" s="138" t="s">
        <v>170</v>
      </c>
      <c r="BN4" s="138" t="s">
        <v>406</v>
      </c>
      <c r="BO4" s="138" t="s">
        <v>172</v>
      </c>
      <c r="BP4" s="139" t="s">
        <v>407</v>
      </c>
      <c r="BQ4" s="144" t="s">
        <v>169</v>
      </c>
      <c r="BR4" s="145" t="s">
        <v>170</v>
      </c>
      <c r="BS4" s="145" t="s">
        <v>406</v>
      </c>
      <c r="BT4" s="145" t="s">
        <v>172</v>
      </c>
      <c r="BU4" s="146" t="s">
        <v>407</v>
      </c>
      <c r="BV4" s="129" t="s">
        <v>169</v>
      </c>
      <c r="BW4" s="128" t="s">
        <v>170</v>
      </c>
      <c r="BX4" s="128" t="s">
        <v>406</v>
      </c>
      <c r="BY4" s="128" t="s">
        <v>172</v>
      </c>
      <c r="BZ4" s="130" t="s">
        <v>407</v>
      </c>
      <c r="CA4" s="153" t="s">
        <v>169</v>
      </c>
      <c r="CB4" s="154" t="s">
        <v>170</v>
      </c>
      <c r="CC4" s="154" t="s">
        <v>406</v>
      </c>
      <c r="CD4" s="154" t="s">
        <v>172</v>
      </c>
      <c r="CE4" s="155" t="s">
        <v>407</v>
      </c>
      <c r="CF4" s="162" t="s">
        <v>169</v>
      </c>
      <c r="CG4" s="163" t="s">
        <v>170</v>
      </c>
      <c r="CH4" s="163" t="s">
        <v>406</v>
      </c>
      <c r="CI4" s="163" t="s">
        <v>172</v>
      </c>
      <c r="CJ4" s="164" t="s">
        <v>407</v>
      </c>
      <c r="CK4" s="165" t="s">
        <v>169</v>
      </c>
      <c r="CL4" s="166" t="s">
        <v>170</v>
      </c>
      <c r="CM4" s="166" t="s">
        <v>406</v>
      </c>
      <c r="CN4" s="166" t="s">
        <v>172</v>
      </c>
      <c r="CO4" s="167" t="s">
        <v>407</v>
      </c>
      <c r="CP4" s="323" t="s">
        <v>423</v>
      </c>
      <c r="CQ4" s="326" t="s">
        <v>424</v>
      </c>
      <c r="CR4" s="326" t="s">
        <v>425</v>
      </c>
      <c r="CS4" s="326" t="s">
        <v>426</v>
      </c>
      <c r="CT4" s="331"/>
      <c r="CU4" s="308" t="s">
        <v>429</v>
      </c>
      <c r="CV4" s="311" t="s">
        <v>430</v>
      </c>
      <c r="CW4" s="311" t="s">
        <v>431</v>
      </c>
      <c r="CX4" s="311" t="s">
        <v>432</v>
      </c>
      <c r="CY4" s="314" t="s">
        <v>433</v>
      </c>
      <c r="CZ4" s="293" t="s">
        <v>436</v>
      </c>
      <c r="DA4" s="296" t="s">
        <v>437</v>
      </c>
      <c r="DB4" s="296" t="s">
        <v>438</v>
      </c>
      <c r="DC4" s="296" t="s">
        <v>439</v>
      </c>
      <c r="DD4" s="299" t="s">
        <v>440</v>
      </c>
      <c r="DE4" s="267" t="s">
        <v>443</v>
      </c>
      <c r="DF4" s="269" t="s">
        <v>444</v>
      </c>
      <c r="DG4" s="271" t="s">
        <v>445</v>
      </c>
      <c r="DH4" s="271" t="s">
        <v>446</v>
      </c>
      <c r="DI4" s="273" t="s">
        <v>447</v>
      </c>
      <c r="DJ4" s="281" t="s">
        <v>450</v>
      </c>
      <c r="DK4" s="283" t="s">
        <v>451</v>
      </c>
      <c r="DL4" s="283" t="s">
        <v>452</v>
      </c>
      <c r="DM4" s="283" t="s">
        <v>453</v>
      </c>
      <c r="DN4" s="285" t="s">
        <v>454</v>
      </c>
    </row>
    <row r="5" spans="1:119" ht="22.5" customHeight="1" thickTop="1" thickBot="1" x14ac:dyDescent="0.6">
      <c r="A5" s="445" t="s">
        <v>467</v>
      </c>
      <c r="B5" s="446"/>
      <c r="C5" s="478" t="s">
        <v>367</v>
      </c>
      <c r="D5" s="414"/>
      <c r="E5" s="414" t="s">
        <v>367</v>
      </c>
      <c r="F5" s="414"/>
      <c r="G5" s="414" t="s">
        <v>367</v>
      </c>
      <c r="H5" s="414"/>
      <c r="I5" s="414" t="s">
        <v>367</v>
      </c>
      <c r="J5" s="414"/>
      <c r="K5" s="409" t="s">
        <v>367</v>
      </c>
      <c r="L5" s="409"/>
      <c r="M5" s="409" t="s">
        <v>367</v>
      </c>
      <c r="N5" s="409"/>
      <c r="O5" s="430" t="s">
        <v>367</v>
      </c>
      <c r="P5" s="430"/>
      <c r="Q5" s="423" t="s">
        <v>367</v>
      </c>
      <c r="R5" s="423"/>
      <c r="S5" s="423" t="s">
        <v>367</v>
      </c>
      <c r="T5" s="423"/>
      <c r="U5" s="408" t="s">
        <v>367</v>
      </c>
      <c r="V5" s="408"/>
      <c r="W5" s="408" t="s">
        <v>367</v>
      </c>
      <c r="X5" s="408"/>
      <c r="Y5" s="401" t="s">
        <v>367</v>
      </c>
      <c r="Z5" s="401"/>
      <c r="AA5" s="401" t="s">
        <v>367</v>
      </c>
      <c r="AB5" s="401"/>
      <c r="AC5" s="394" t="s">
        <v>367</v>
      </c>
      <c r="AD5" s="394"/>
      <c r="AE5" s="394" t="s">
        <v>367</v>
      </c>
      <c r="AF5" s="394"/>
      <c r="AG5" s="394" t="s">
        <v>367</v>
      </c>
      <c r="AH5" s="394"/>
      <c r="AI5" s="385" t="s">
        <v>367</v>
      </c>
      <c r="AJ5" s="385"/>
      <c r="AK5" s="385" t="s">
        <v>367</v>
      </c>
      <c r="AL5" s="386"/>
      <c r="AM5" s="430" t="s">
        <v>367</v>
      </c>
      <c r="AN5" s="449"/>
      <c r="AO5" s="450" t="s">
        <v>367</v>
      </c>
      <c r="AP5" s="451"/>
      <c r="AQ5" s="452" t="s">
        <v>367</v>
      </c>
      <c r="AR5" s="453"/>
      <c r="AS5" s="454" t="s">
        <v>367</v>
      </c>
      <c r="AT5" s="455"/>
      <c r="AU5" s="456" t="s">
        <v>367</v>
      </c>
      <c r="AV5" s="457"/>
      <c r="AW5" s="124"/>
      <c r="AX5" s="113"/>
      <c r="AY5" s="113"/>
      <c r="AZ5" s="113"/>
      <c r="BA5" s="125"/>
      <c r="BB5" s="115"/>
      <c r="BC5" s="116"/>
      <c r="BD5" s="116"/>
      <c r="BE5" s="116"/>
      <c r="BF5" s="117"/>
      <c r="BG5" s="121"/>
      <c r="BH5" s="122"/>
      <c r="BI5" s="122"/>
      <c r="BJ5" s="122"/>
      <c r="BK5" s="123"/>
      <c r="BL5" s="140"/>
      <c r="BM5" s="141"/>
      <c r="BN5" s="141"/>
      <c r="BO5" s="141"/>
      <c r="BP5" s="142"/>
      <c r="BQ5" s="147"/>
      <c r="BR5" s="148"/>
      <c r="BS5" s="148"/>
      <c r="BT5" s="148"/>
      <c r="BU5" s="149"/>
      <c r="BV5" s="121"/>
      <c r="BW5" s="122"/>
      <c r="BX5" s="122"/>
      <c r="BY5" s="122"/>
      <c r="BZ5" s="123"/>
      <c r="CA5" s="156"/>
      <c r="CB5" s="157"/>
      <c r="CC5" s="157"/>
      <c r="CD5" s="157"/>
      <c r="CE5" s="158"/>
      <c r="CF5" s="124"/>
      <c r="CG5" s="113"/>
      <c r="CH5" s="113"/>
      <c r="CI5" s="113"/>
      <c r="CJ5" s="125"/>
      <c r="CK5" s="140"/>
      <c r="CL5" s="141"/>
      <c r="CM5" s="141"/>
      <c r="CN5" s="141"/>
      <c r="CO5" s="207"/>
      <c r="CP5" s="324"/>
      <c r="CQ5" s="327"/>
      <c r="CR5" s="327"/>
      <c r="CS5" s="327"/>
      <c r="CT5" s="332"/>
      <c r="CU5" s="309"/>
      <c r="CV5" s="312"/>
      <c r="CW5" s="312"/>
      <c r="CX5" s="312"/>
      <c r="CY5" s="315"/>
      <c r="CZ5" s="294"/>
      <c r="DA5" s="297"/>
      <c r="DB5" s="297"/>
      <c r="DC5" s="297"/>
      <c r="DD5" s="300"/>
      <c r="DE5" s="267"/>
      <c r="DF5" s="269"/>
      <c r="DG5" s="271"/>
      <c r="DH5" s="271"/>
      <c r="DI5" s="273"/>
      <c r="DJ5" s="282"/>
      <c r="DK5" s="284"/>
      <c r="DL5" s="284"/>
      <c r="DM5" s="284"/>
      <c r="DN5" s="286"/>
    </row>
    <row r="6" spans="1:119" ht="21" customHeight="1" thickTop="1" thickBot="1" x14ac:dyDescent="0.6">
      <c r="A6" s="447"/>
      <c r="B6" s="448"/>
      <c r="C6" s="181">
        <v>1</v>
      </c>
      <c r="D6" s="85">
        <v>2</v>
      </c>
      <c r="E6" s="86">
        <v>1</v>
      </c>
      <c r="F6" s="87">
        <v>2</v>
      </c>
      <c r="G6" s="86">
        <v>1</v>
      </c>
      <c r="H6" s="87">
        <v>2</v>
      </c>
      <c r="I6" s="86">
        <v>1</v>
      </c>
      <c r="J6" s="87">
        <v>2</v>
      </c>
      <c r="K6" s="88">
        <v>1</v>
      </c>
      <c r="L6" s="89">
        <v>2</v>
      </c>
      <c r="M6" s="88">
        <v>1</v>
      </c>
      <c r="N6" s="89">
        <v>2</v>
      </c>
      <c r="O6" s="90">
        <v>1</v>
      </c>
      <c r="P6" s="91">
        <v>2</v>
      </c>
      <c r="Q6" s="92">
        <v>1</v>
      </c>
      <c r="R6" s="93">
        <v>2</v>
      </c>
      <c r="S6" s="92">
        <v>1</v>
      </c>
      <c r="T6" s="93">
        <v>2</v>
      </c>
      <c r="U6" s="94">
        <v>1</v>
      </c>
      <c r="V6" s="95">
        <v>2</v>
      </c>
      <c r="W6" s="94">
        <v>1</v>
      </c>
      <c r="X6" s="96">
        <v>2</v>
      </c>
      <c r="Y6" s="97">
        <v>1</v>
      </c>
      <c r="Z6" s="98">
        <v>2</v>
      </c>
      <c r="AA6" s="81">
        <v>1</v>
      </c>
      <c r="AB6" s="100">
        <v>2</v>
      </c>
      <c r="AC6" s="99">
        <v>1</v>
      </c>
      <c r="AD6" s="101">
        <v>2</v>
      </c>
      <c r="AE6" s="102">
        <v>1</v>
      </c>
      <c r="AF6" s="103">
        <v>2</v>
      </c>
      <c r="AG6" s="99">
        <v>1</v>
      </c>
      <c r="AH6" s="101">
        <v>2</v>
      </c>
      <c r="AI6" s="105">
        <v>1</v>
      </c>
      <c r="AJ6" s="82">
        <v>2</v>
      </c>
      <c r="AK6" s="104">
        <v>1</v>
      </c>
      <c r="AL6" s="108">
        <v>2</v>
      </c>
      <c r="AM6" s="90">
        <v>1</v>
      </c>
      <c r="AN6" s="91">
        <v>2</v>
      </c>
      <c r="AO6" s="189">
        <v>1</v>
      </c>
      <c r="AP6" s="190">
        <v>2</v>
      </c>
      <c r="AQ6" s="191">
        <v>1</v>
      </c>
      <c r="AR6" s="192">
        <v>2</v>
      </c>
      <c r="AS6" s="171">
        <v>1</v>
      </c>
      <c r="AT6" s="172">
        <v>2</v>
      </c>
      <c r="AU6" s="168">
        <v>1</v>
      </c>
      <c r="AV6" s="193">
        <v>2</v>
      </c>
      <c r="AW6" s="126"/>
      <c r="AX6" s="114"/>
      <c r="AY6" s="114"/>
      <c r="AZ6" s="114"/>
      <c r="BA6" s="127"/>
      <c r="BB6" s="118"/>
      <c r="BC6" s="119"/>
      <c r="BD6" s="119"/>
      <c r="BE6" s="119"/>
      <c r="BF6" s="120"/>
      <c r="BG6" s="121"/>
      <c r="BH6" s="122"/>
      <c r="BI6" s="122"/>
      <c r="BJ6" s="122"/>
      <c r="BK6" s="123"/>
      <c r="BL6" s="109"/>
      <c r="BM6" s="143"/>
      <c r="BN6" s="143"/>
      <c r="BO6" s="143"/>
      <c r="BP6" s="110"/>
      <c r="BQ6" s="150"/>
      <c r="BR6" s="151"/>
      <c r="BS6" s="151"/>
      <c r="BT6" s="151"/>
      <c r="BU6" s="152"/>
      <c r="BV6" s="121"/>
      <c r="BW6" s="122"/>
      <c r="BX6" s="122"/>
      <c r="BY6" s="122"/>
      <c r="BZ6" s="123"/>
      <c r="CA6" s="159"/>
      <c r="CB6" s="160"/>
      <c r="CC6" s="160"/>
      <c r="CD6" s="160"/>
      <c r="CE6" s="161"/>
      <c r="CF6" s="126"/>
      <c r="CG6" s="114"/>
      <c r="CH6" s="114"/>
      <c r="CI6" s="114"/>
      <c r="CJ6" s="127"/>
      <c r="CK6" s="109"/>
      <c r="CL6" s="143"/>
      <c r="CM6" s="143"/>
      <c r="CN6" s="143"/>
      <c r="CO6" s="208"/>
      <c r="CP6" s="324"/>
      <c r="CQ6" s="327"/>
      <c r="CR6" s="327"/>
      <c r="CS6" s="327"/>
      <c r="CT6" s="332"/>
      <c r="CU6" s="309"/>
      <c r="CV6" s="312"/>
      <c r="CW6" s="312"/>
      <c r="CX6" s="312"/>
      <c r="CY6" s="315"/>
      <c r="CZ6" s="294"/>
      <c r="DA6" s="297"/>
      <c r="DB6" s="297"/>
      <c r="DC6" s="297"/>
      <c r="DD6" s="300"/>
      <c r="DE6" s="267"/>
      <c r="DF6" s="269"/>
      <c r="DG6" s="271"/>
      <c r="DH6" s="271"/>
      <c r="DI6" s="273"/>
      <c r="DJ6" s="282"/>
      <c r="DK6" s="284"/>
      <c r="DL6" s="284"/>
      <c r="DM6" s="284"/>
      <c r="DN6" s="286"/>
    </row>
    <row r="7" spans="1:119" ht="28.5" thickTop="1" x14ac:dyDescent="0.65">
      <c r="A7" s="182" t="s">
        <v>161</v>
      </c>
      <c r="B7" s="80"/>
      <c r="C7" s="252" t="s">
        <v>468</v>
      </c>
      <c r="D7" s="253"/>
      <c r="E7" s="253"/>
      <c r="F7" s="253"/>
      <c r="G7" s="253"/>
      <c r="H7" s="253"/>
      <c r="I7" s="253"/>
      <c r="J7" s="253"/>
      <c r="K7" s="253"/>
      <c r="L7" s="253"/>
      <c r="M7" s="253"/>
      <c r="N7" s="253"/>
      <c r="O7" s="253"/>
      <c r="P7" s="253"/>
      <c r="Q7" s="253"/>
      <c r="R7" s="253"/>
      <c r="S7" s="253"/>
      <c r="T7" s="253"/>
      <c r="U7" s="253"/>
      <c r="V7" s="253"/>
      <c r="W7" s="253"/>
      <c r="X7" s="253"/>
      <c r="Y7" s="253"/>
      <c r="Z7" s="253"/>
      <c r="AA7" s="253"/>
      <c r="AB7" s="253"/>
      <c r="AC7" s="253"/>
      <c r="AD7" s="253"/>
      <c r="AE7" s="253"/>
      <c r="AF7" s="253"/>
      <c r="AG7" s="253"/>
      <c r="AH7" s="253"/>
      <c r="AI7" s="253"/>
      <c r="AJ7" s="253"/>
      <c r="AK7" s="253"/>
      <c r="AL7" s="253"/>
      <c r="AM7" s="253"/>
      <c r="AN7" s="253"/>
      <c r="AO7" s="253"/>
      <c r="AP7" s="253"/>
      <c r="AQ7" s="253"/>
      <c r="AR7" s="253"/>
      <c r="AS7" s="253"/>
      <c r="AT7" s="253"/>
      <c r="AU7" s="253"/>
      <c r="AV7" s="254"/>
      <c r="AW7" s="243"/>
      <c r="AX7" s="244"/>
      <c r="AY7" s="244"/>
      <c r="AZ7" s="244"/>
      <c r="BA7" s="244"/>
      <c r="BB7" s="244"/>
      <c r="BC7" s="244"/>
      <c r="BD7" s="244"/>
      <c r="BE7" s="244"/>
      <c r="BF7" s="244"/>
      <c r="BG7" s="244"/>
      <c r="BH7" s="244"/>
      <c r="BI7" s="244"/>
      <c r="BJ7" s="244"/>
      <c r="BK7" s="244"/>
      <c r="BL7" s="244"/>
      <c r="BM7" s="244"/>
      <c r="BN7" s="244"/>
      <c r="BO7" s="244"/>
      <c r="BP7" s="244"/>
      <c r="BQ7" s="244"/>
      <c r="BR7" s="244"/>
      <c r="BS7" s="244"/>
      <c r="BT7" s="244"/>
      <c r="BU7" s="244"/>
      <c r="BV7" s="244"/>
      <c r="BW7" s="244"/>
      <c r="BX7" s="244"/>
      <c r="BY7" s="244"/>
      <c r="BZ7" s="244"/>
      <c r="CA7" s="244"/>
      <c r="CB7" s="244"/>
      <c r="CC7" s="244"/>
      <c r="CD7" s="244"/>
      <c r="CE7" s="244"/>
      <c r="CF7" s="244"/>
      <c r="CG7" s="244"/>
      <c r="CH7" s="244"/>
      <c r="CI7" s="244"/>
      <c r="CJ7" s="244"/>
      <c r="CK7" s="244"/>
      <c r="CL7" s="244"/>
      <c r="CM7" s="244"/>
      <c r="CN7" s="244"/>
      <c r="CO7" s="245"/>
      <c r="CP7" s="324"/>
      <c r="CQ7" s="327"/>
      <c r="CR7" s="328"/>
      <c r="CS7" s="327"/>
      <c r="CT7" s="332"/>
      <c r="CU7" s="309"/>
      <c r="CV7" s="312"/>
      <c r="CW7" s="312"/>
      <c r="CX7" s="312"/>
      <c r="CY7" s="315"/>
      <c r="CZ7" s="294"/>
      <c r="DA7" s="297"/>
      <c r="DB7" s="297"/>
      <c r="DC7" s="297"/>
      <c r="DD7" s="300"/>
      <c r="DE7" s="267"/>
      <c r="DF7" s="269"/>
      <c r="DG7" s="271"/>
      <c r="DH7" s="271"/>
      <c r="DI7" s="273"/>
      <c r="DJ7" s="282"/>
      <c r="DK7" s="284"/>
      <c r="DL7" s="284"/>
      <c r="DM7" s="284"/>
      <c r="DN7" s="286"/>
    </row>
    <row r="8" spans="1:119" ht="27.75" x14ac:dyDescent="0.65">
      <c r="A8" s="183" t="s">
        <v>162</v>
      </c>
      <c r="B8" s="74"/>
      <c r="C8" s="255"/>
      <c r="D8" s="256"/>
      <c r="E8" s="256"/>
      <c r="F8" s="256"/>
      <c r="G8" s="256"/>
      <c r="H8" s="256"/>
      <c r="I8" s="256"/>
      <c r="J8" s="256"/>
      <c r="K8" s="256"/>
      <c r="L8" s="256"/>
      <c r="M8" s="256"/>
      <c r="N8" s="256"/>
      <c r="O8" s="256"/>
      <c r="P8" s="256"/>
      <c r="Q8" s="256"/>
      <c r="R8" s="256"/>
      <c r="S8" s="256"/>
      <c r="T8" s="256"/>
      <c r="U8" s="256"/>
      <c r="V8" s="256"/>
      <c r="W8" s="256"/>
      <c r="X8" s="256"/>
      <c r="Y8" s="256"/>
      <c r="Z8" s="256"/>
      <c r="AA8" s="256"/>
      <c r="AB8" s="256"/>
      <c r="AC8" s="256"/>
      <c r="AD8" s="256"/>
      <c r="AE8" s="256"/>
      <c r="AF8" s="256"/>
      <c r="AG8" s="256"/>
      <c r="AH8" s="256"/>
      <c r="AI8" s="256"/>
      <c r="AJ8" s="256"/>
      <c r="AK8" s="256"/>
      <c r="AL8" s="256"/>
      <c r="AM8" s="256"/>
      <c r="AN8" s="256"/>
      <c r="AO8" s="256"/>
      <c r="AP8" s="256"/>
      <c r="AQ8" s="256"/>
      <c r="AR8" s="256"/>
      <c r="AS8" s="256"/>
      <c r="AT8" s="256"/>
      <c r="AU8" s="256"/>
      <c r="AV8" s="257"/>
      <c r="AW8" s="246"/>
      <c r="AX8" s="247"/>
      <c r="AY8" s="247"/>
      <c r="AZ8" s="247"/>
      <c r="BA8" s="247"/>
      <c r="BB8" s="247"/>
      <c r="BC8" s="247"/>
      <c r="BD8" s="247"/>
      <c r="BE8" s="247"/>
      <c r="BF8" s="247"/>
      <c r="BG8" s="247"/>
      <c r="BH8" s="247"/>
      <c r="BI8" s="247"/>
      <c r="BJ8" s="247"/>
      <c r="BK8" s="247"/>
      <c r="BL8" s="247"/>
      <c r="BM8" s="247"/>
      <c r="BN8" s="247"/>
      <c r="BO8" s="247"/>
      <c r="BP8" s="247"/>
      <c r="BQ8" s="247"/>
      <c r="BR8" s="247"/>
      <c r="BS8" s="247"/>
      <c r="BT8" s="247"/>
      <c r="BU8" s="247"/>
      <c r="BV8" s="247"/>
      <c r="BW8" s="247"/>
      <c r="BX8" s="247"/>
      <c r="BY8" s="247"/>
      <c r="BZ8" s="247"/>
      <c r="CA8" s="247"/>
      <c r="CB8" s="247"/>
      <c r="CC8" s="247"/>
      <c r="CD8" s="247"/>
      <c r="CE8" s="247"/>
      <c r="CF8" s="247"/>
      <c r="CG8" s="247"/>
      <c r="CH8" s="247"/>
      <c r="CI8" s="247"/>
      <c r="CJ8" s="247"/>
      <c r="CK8" s="247"/>
      <c r="CL8" s="247"/>
      <c r="CM8" s="247"/>
      <c r="CN8" s="247"/>
      <c r="CO8" s="248"/>
      <c r="CP8" s="324"/>
      <c r="CQ8" s="327"/>
      <c r="CR8" s="328"/>
      <c r="CS8" s="327"/>
      <c r="CT8" s="332"/>
      <c r="CU8" s="309"/>
      <c r="CV8" s="312"/>
      <c r="CW8" s="312"/>
      <c r="CX8" s="312"/>
      <c r="CY8" s="315"/>
      <c r="CZ8" s="294"/>
      <c r="DA8" s="297"/>
      <c r="DB8" s="297"/>
      <c r="DC8" s="297"/>
      <c r="DD8" s="300"/>
      <c r="DE8" s="267"/>
      <c r="DF8" s="269"/>
      <c r="DG8" s="271"/>
      <c r="DH8" s="271"/>
      <c r="DI8" s="273"/>
      <c r="DJ8" s="282"/>
      <c r="DK8" s="284"/>
      <c r="DL8" s="284"/>
      <c r="DM8" s="284"/>
      <c r="DN8" s="286"/>
    </row>
    <row r="9" spans="1:119" ht="28.5" thickBot="1" x14ac:dyDescent="0.7">
      <c r="A9" s="476" t="s">
        <v>361</v>
      </c>
      <c r="B9" s="477"/>
      <c r="C9" s="258"/>
      <c r="D9" s="259"/>
      <c r="E9" s="259"/>
      <c r="F9" s="259"/>
      <c r="G9" s="259"/>
      <c r="H9" s="259"/>
      <c r="I9" s="259"/>
      <c r="J9" s="259"/>
      <c r="K9" s="259"/>
      <c r="L9" s="259"/>
      <c r="M9" s="259"/>
      <c r="N9" s="259"/>
      <c r="O9" s="259"/>
      <c r="P9" s="259"/>
      <c r="Q9" s="259"/>
      <c r="R9" s="259"/>
      <c r="S9" s="259"/>
      <c r="T9" s="259"/>
      <c r="U9" s="259"/>
      <c r="V9" s="259"/>
      <c r="W9" s="259"/>
      <c r="X9" s="259"/>
      <c r="Y9" s="259"/>
      <c r="Z9" s="259"/>
      <c r="AA9" s="259"/>
      <c r="AB9" s="259"/>
      <c r="AC9" s="259"/>
      <c r="AD9" s="259"/>
      <c r="AE9" s="259"/>
      <c r="AF9" s="259"/>
      <c r="AG9" s="259"/>
      <c r="AH9" s="259"/>
      <c r="AI9" s="259"/>
      <c r="AJ9" s="259"/>
      <c r="AK9" s="259"/>
      <c r="AL9" s="259"/>
      <c r="AM9" s="259"/>
      <c r="AN9" s="259"/>
      <c r="AO9" s="259"/>
      <c r="AP9" s="259"/>
      <c r="AQ9" s="259"/>
      <c r="AR9" s="259"/>
      <c r="AS9" s="259"/>
      <c r="AT9" s="259"/>
      <c r="AU9" s="259"/>
      <c r="AV9" s="260"/>
      <c r="AW9" s="249"/>
      <c r="AX9" s="250"/>
      <c r="AY9" s="250"/>
      <c r="AZ9" s="250"/>
      <c r="BA9" s="250"/>
      <c r="BB9" s="250"/>
      <c r="BC9" s="250"/>
      <c r="BD9" s="250"/>
      <c r="BE9" s="250"/>
      <c r="BF9" s="250"/>
      <c r="BG9" s="250"/>
      <c r="BH9" s="250"/>
      <c r="BI9" s="250"/>
      <c r="BJ9" s="250"/>
      <c r="BK9" s="250"/>
      <c r="BL9" s="250"/>
      <c r="BM9" s="250"/>
      <c r="BN9" s="250"/>
      <c r="BO9" s="250"/>
      <c r="BP9" s="250"/>
      <c r="BQ9" s="250"/>
      <c r="BR9" s="250"/>
      <c r="BS9" s="250"/>
      <c r="BT9" s="250"/>
      <c r="BU9" s="250"/>
      <c r="BV9" s="250"/>
      <c r="BW9" s="250"/>
      <c r="BX9" s="250"/>
      <c r="BY9" s="250"/>
      <c r="BZ9" s="250"/>
      <c r="CA9" s="250"/>
      <c r="CB9" s="250"/>
      <c r="CC9" s="250"/>
      <c r="CD9" s="250"/>
      <c r="CE9" s="250"/>
      <c r="CF9" s="250"/>
      <c r="CG9" s="250"/>
      <c r="CH9" s="250"/>
      <c r="CI9" s="250"/>
      <c r="CJ9" s="250"/>
      <c r="CK9" s="250"/>
      <c r="CL9" s="250"/>
      <c r="CM9" s="250"/>
      <c r="CN9" s="250"/>
      <c r="CO9" s="251"/>
      <c r="CP9" s="325"/>
      <c r="CQ9" s="330"/>
      <c r="CR9" s="329"/>
      <c r="CS9" s="330"/>
      <c r="CT9" s="333"/>
      <c r="CU9" s="310"/>
      <c r="CV9" s="313"/>
      <c r="CW9" s="313"/>
      <c r="CX9" s="313"/>
      <c r="CY9" s="316"/>
      <c r="CZ9" s="295"/>
      <c r="DA9" s="298"/>
      <c r="DB9" s="298"/>
      <c r="DC9" s="298"/>
      <c r="DD9" s="301"/>
      <c r="DE9" s="268"/>
      <c r="DF9" s="270"/>
      <c r="DG9" s="272"/>
      <c r="DH9" s="272"/>
      <c r="DI9" s="274"/>
      <c r="DJ9" s="282"/>
      <c r="DK9" s="284"/>
      <c r="DL9" s="284"/>
      <c r="DM9" s="284"/>
      <c r="DN9" s="286"/>
    </row>
    <row r="10" spans="1:119" ht="28.5" thickTop="1" x14ac:dyDescent="0.65">
      <c r="A10" s="184">
        <v>1</v>
      </c>
      <c r="B10" s="75"/>
      <c r="C10" s="76"/>
      <c r="D10" s="78"/>
      <c r="E10" s="76"/>
      <c r="F10" s="77"/>
      <c r="G10" s="78"/>
      <c r="H10" s="77"/>
      <c r="I10" s="78"/>
      <c r="J10" s="77"/>
      <c r="K10" s="79"/>
      <c r="L10" s="194"/>
      <c r="M10" s="76"/>
      <c r="N10" s="195"/>
      <c r="O10" s="79"/>
      <c r="P10" s="79"/>
      <c r="Q10" s="196"/>
      <c r="R10" s="77"/>
      <c r="S10" s="196"/>
      <c r="T10" s="77"/>
      <c r="U10" s="76"/>
      <c r="V10" s="77"/>
      <c r="W10" s="76"/>
      <c r="X10" s="77"/>
      <c r="Y10" s="83"/>
      <c r="Z10" s="84"/>
      <c r="AA10" s="83"/>
      <c r="AB10" s="84"/>
      <c r="AC10" s="83"/>
      <c r="AD10" s="83"/>
      <c r="AE10" s="83"/>
      <c r="AF10" s="84"/>
      <c r="AG10" s="83"/>
      <c r="AH10" s="84"/>
      <c r="AI10" s="83"/>
      <c r="AJ10" s="84"/>
      <c r="AK10" s="51"/>
      <c r="AL10" s="51"/>
      <c r="AM10" s="76"/>
      <c r="AN10" s="77"/>
      <c r="AO10" s="51"/>
      <c r="AP10" s="74"/>
      <c r="AQ10" s="83"/>
      <c r="AR10" s="84"/>
      <c r="AS10" s="51"/>
      <c r="AT10" s="74"/>
      <c r="AU10" s="83"/>
      <c r="AV10" s="74"/>
      <c r="AW10" s="76"/>
      <c r="AX10" s="206"/>
      <c r="AY10" s="206"/>
      <c r="AZ10" s="206"/>
      <c r="BA10" s="77"/>
      <c r="BB10" s="76"/>
      <c r="BC10" s="206"/>
      <c r="BD10" s="206"/>
      <c r="BE10" s="206"/>
      <c r="BF10" s="78"/>
      <c r="BG10" s="76"/>
      <c r="BH10" s="206"/>
      <c r="BI10" s="206"/>
      <c r="BJ10" s="206"/>
      <c r="BK10" s="78"/>
      <c r="BL10" s="76"/>
      <c r="BM10" s="206"/>
      <c r="BN10" s="206"/>
      <c r="BO10" s="206"/>
      <c r="BP10" s="78"/>
      <c r="BQ10" s="76"/>
      <c r="BR10" s="206"/>
      <c r="BS10" s="206"/>
      <c r="BT10" s="206"/>
      <c r="BU10" s="78"/>
      <c r="BV10" s="76"/>
      <c r="BW10" s="206"/>
      <c r="BX10" s="206"/>
      <c r="BY10" s="206"/>
      <c r="BZ10" s="77"/>
      <c r="CA10" s="76"/>
      <c r="CB10" s="206"/>
      <c r="CC10" s="206"/>
      <c r="CD10" s="206"/>
      <c r="CE10" s="77"/>
      <c r="CF10" s="76"/>
      <c r="CG10" s="206"/>
      <c r="CH10" s="206"/>
      <c r="CI10" s="206"/>
      <c r="CJ10" s="77"/>
      <c r="CK10" s="76"/>
      <c r="CL10" s="206"/>
      <c r="CM10" s="206"/>
      <c r="CN10" s="206"/>
      <c r="CO10" s="77"/>
      <c r="CP10" s="209"/>
      <c r="CQ10" s="210"/>
      <c r="CR10" s="210"/>
      <c r="CS10" s="210"/>
      <c r="CT10" s="217"/>
      <c r="CU10" s="209"/>
      <c r="CV10" s="210"/>
      <c r="CW10" s="210"/>
      <c r="CX10" s="210"/>
      <c r="CY10" s="211"/>
      <c r="CZ10" s="209"/>
      <c r="DA10" s="210"/>
      <c r="DB10" s="210"/>
      <c r="DC10" s="210"/>
      <c r="DD10" s="211"/>
      <c r="DE10" s="209"/>
      <c r="DF10" s="210"/>
      <c r="DG10" s="210"/>
      <c r="DH10" s="210"/>
      <c r="DI10" s="214"/>
      <c r="DJ10" s="209"/>
      <c r="DK10" s="210"/>
      <c r="DL10" s="210"/>
      <c r="DM10" s="210"/>
      <c r="DN10" s="211"/>
    </row>
    <row r="11" spans="1:119" ht="27.75" x14ac:dyDescent="0.65">
      <c r="A11" s="184">
        <v>2</v>
      </c>
      <c r="B11" s="75"/>
      <c r="C11" s="76"/>
      <c r="D11" s="78"/>
      <c r="E11" s="76"/>
      <c r="F11" s="77"/>
      <c r="G11" s="78"/>
      <c r="H11" s="77"/>
      <c r="I11" s="78"/>
      <c r="J11" s="77"/>
      <c r="K11" s="79"/>
      <c r="L11" s="194"/>
      <c r="M11" s="76"/>
      <c r="N11" s="195"/>
      <c r="O11" s="79"/>
      <c r="P11" s="79"/>
      <c r="Q11" s="196"/>
      <c r="R11" s="77"/>
      <c r="S11" s="196"/>
      <c r="T11" s="77"/>
      <c r="U11" s="76"/>
      <c r="V11" s="77"/>
      <c r="W11" s="76"/>
      <c r="X11" s="77"/>
      <c r="Y11" s="83"/>
      <c r="Z11" s="84"/>
      <c r="AA11" s="83"/>
      <c r="AB11" s="84"/>
      <c r="AC11" s="83"/>
      <c r="AD11" s="83"/>
      <c r="AE11" s="83"/>
      <c r="AF11" s="84"/>
      <c r="AG11" s="83"/>
      <c r="AH11" s="84"/>
      <c r="AI11" s="83"/>
      <c r="AJ11" s="84"/>
      <c r="AK11" s="51"/>
      <c r="AL11" s="51"/>
      <c r="AM11" s="76"/>
      <c r="AN11" s="77"/>
      <c r="AO11" s="51"/>
      <c r="AP11" s="74"/>
      <c r="AQ11" s="83"/>
      <c r="AR11" s="84"/>
      <c r="AS11" s="51"/>
      <c r="AT11" s="74"/>
      <c r="AU11" s="83"/>
      <c r="AV11" s="74"/>
      <c r="AW11" s="76"/>
      <c r="AX11" s="206"/>
      <c r="AY11" s="206"/>
      <c r="AZ11" s="206"/>
      <c r="BA11" s="77"/>
      <c r="BB11" s="76"/>
      <c r="BC11" s="206"/>
      <c r="BD11" s="206"/>
      <c r="BE11" s="206"/>
      <c r="BF11" s="78"/>
      <c r="BG11" s="76"/>
      <c r="BH11" s="206"/>
      <c r="BI11" s="206"/>
      <c r="BJ11" s="206"/>
      <c r="BK11" s="78"/>
      <c r="BL11" s="76"/>
      <c r="BM11" s="206"/>
      <c r="BN11" s="206"/>
      <c r="BO11" s="206"/>
      <c r="BP11" s="78"/>
      <c r="BQ11" s="76"/>
      <c r="BR11" s="206"/>
      <c r="BS11" s="206"/>
      <c r="BT11" s="206"/>
      <c r="BU11" s="78"/>
      <c r="BV11" s="76"/>
      <c r="BW11" s="206"/>
      <c r="BX11" s="206"/>
      <c r="BY11" s="206"/>
      <c r="BZ11" s="77"/>
      <c r="CA11" s="76"/>
      <c r="CB11" s="206"/>
      <c r="CC11" s="206"/>
      <c r="CD11" s="206"/>
      <c r="CE11" s="77"/>
      <c r="CF11" s="76"/>
      <c r="CG11" s="206"/>
      <c r="CH11" s="206"/>
      <c r="CI11" s="206"/>
      <c r="CJ11" s="77"/>
      <c r="CK11" s="76"/>
      <c r="CL11" s="206"/>
      <c r="CM11" s="206"/>
      <c r="CN11" s="206"/>
      <c r="CO11" s="77"/>
      <c r="CP11" s="83"/>
      <c r="CQ11" s="4"/>
      <c r="CR11" s="4"/>
      <c r="CS11" s="4"/>
      <c r="CT11" s="218"/>
      <c r="CU11" s="83"/>
      <c r="CV11" s="4"/>
      <c r="CW11" s="4"/>
      <c r="CX11" s="4"/>
      <c r="CY11" s="84"/>
      <c r="CZ11" s="83"/>
      <c r="DA11" s="4"/>
      <c r="DB11" s="4"/>
      <c r="DC11" s="4"/>
      <c r="DD11" s="84"/>
      <c r="DE11" s="83"/>
      <c r="DF11" s="4"/>
      <c r="DG11" s="4"/>
      <c r="DH11" s="4"/>
      <c r="DI11" s="74"/>
      <c r="DJ11" s="83"/>
      <c r="DK11" s="4"/>
      <c r="DL11" s="4"/>
      <c r="DM11" s="4"/>
      <c r="DN11" s="84"/>
    </row>
    <row r="12" spans="1:119" ht="27.75" x14ac:dyDescent="0.65">
      <c r="A12" s="184">
        <v>3</v>
      </c>
      <c r="B12" s="75"/>
      <c r="C12" s="76"/>
      <c r="D12" s="78"/>
      <c r="E12" s="76"/>
      <c r="F12" s="77"/>
      <c r="G12" s="78"/>
      <c r="H12" s="77"/>
      <c r="I12" s="78"/>
      <c r="J12" s="77"/>
      <c r="K12" s="79"/>
      <c r="L12" s="194"/>
      <c r="M12" s="76"/>
      <c r="N12" s="195"/>
      <c r="O12" s="79"/>
      <c r="P12" s="79"/>
      <c r="Q12" s="196"/>
      <c r="R12" s="77"/>
      <c r="S12" s="196"/>
      <c r="T12" s="77"/>
      <c r="U12" s="76"/>
      <c r="V12" s="77"/>
      <c r="W12" s="76"/>
      <c r="X12" s="77"/>
      <c r="Y12" s="83"/>
      <c r="Z12" s="84"/>
      <c r="AA12" s="83"/>
      <c r="AB12" s="84"/>
      <c r="AC12" s="83"/>
      <c r="AD12" s="83"/>
      <c r="AE12" s="83"/>
      <c r="AF12" s="84"/>
      <c r="AG12" s="83"/>
      <c r="AH12" s="84"/>
      <c r="AI12" s="83"/>
      <c r="AJ12" s="84"/>
      <c r="AK12" s="51"/>
      <c r="AL12" s="51"/>
      <c r="AM12" s="76"/>
      <c r="AN12" s="77"/>
      <c r="AO12" s="51"/>
      <c r="AP12" s="74"/>
      <c r="AQ12" s="83"/>
      <c r="AR12" s="84"/>
      <c r="AS12" s="51"/>
      <c r="AT12" s="74"/>
      <c r="AU12" s="83"/>
      <c r="AV12" s="74"/>
      <c r="AW12" s="76"/>
      <c r="AX12" s="206"/>
      <c r="AY12" s="206"/>
      <c r="AZ12" s="206"/>
      <c r="BA12" s="77"/>
      <c r="BB12" s="76"/>
      <c r="BC12" s="206"/>
      <c r="BD12" s="206"/>
      <c r="BE12" s="206"/>
      <c r="BF12" s="78"/>
      <c r="BG12" s="76"/>
      <c r="BH12" s="206"/>
      <c r="BI12" s="206"/>
      <c r="BJ12" s="206"/>
      <c r="BK12" s="78"/>
      <c r="BL12" s="76"/>
      <c r="BM12" s="206"/>
      <c r="BN12" s="206"/>
      <c r="BO12" s="206"/>
      <c r="BP12" s="78"/>
      <c r="BQ12" s="76"/>
      <c r="BR12" s="206"/>
      <c r="BS12" s="206"/>
      <c r="BT12" s="206"/>
      <c r="BU12" s="78"/>
      <c r="BV12" s="76"/>
      <c r="BW12" s="206"/>
      <c r="BX12" s="206"/>
      <c r="BY12" s="206"/>
      <c r="BZ12" s="77"/>
      <c r="CA12" s="76"/>
      <c r="CB12" s="206"/>
      <c r="CC12" s="206"/>
      <c r="CD12" s="206"/>
      <c r="CE12" s="77"/>
      <c r="CF12" s="76"/>
      <c r="CG12" s="206"/>
      <c r="CH12" s="206"/>
      <c r="CI12" s="206"/>
      <c r="CJ12" s="77"/>
      <c r="CK12" s="76"/>
      <c r="CL12" s="206"/>
      <c r="CM12" s="206"/>
      <c r="CN12" s="206"/>
      <c r="CO12" s="77"/>
      <c r="CP12" s="83"/>
      <c r="CQ12" s="4"/>
      <c r="CR12" s="4"/>
      <c r="CS12" s="74"/>
      <c r="CT12" s="218"/>
      <c r="CU12" s="83"/>
      <c r="CV12" s="4"/>
      <c r="CW12" s="4"/>
      <c r="CX12" s="4"/>
      <c r="CY12" s="84"/>
      <c r="CZ12" s="83"/>
      <c r="DA12" s="4"/>
      <c r="DB12" s="4"/>
      <c r="DC12" s="4"/>
      <c r="DD12" s="84"/>
      <c r="DE12" s="83"/>
      <c r="DF12" s="4"/>
      <c r="DG12" s="4"/>
      <c r="DH12" s="4"/>
      <c r="DI12" s="74"/>
      <c r="DJ12" s="83"/>
      <c r="DK12" s="4"/>
      <c r="DL12" s="4"/>
      <c r="DM12" s="4"/>
      <c r="DN12" s="84"/>
    </row>
    <row r="13" spans="1:119" ht="27.75" x14ac:dyDescent="0.65">
      <c r="A13" s="184">
        <v>4</v>
      </c>
      <c r="B13" s="75"/>
      <c r="C13" s="76"/>
      <c r="D13" s="78"/>
      <c r="E13" s="76"/>
      <c r="F13" s="77"/>
      <c r="G13" s="78"/>
      <c r="H13" s="77"/>
      <c r="I13" s="78"/>
      <c r="J13" s="77"/>
      <c r="K13" s="79"/>
      <c r="L13" s="194"/>
      <c r="M13" s="76"/>
      <c r="N13" s="195"/>
      <c r="O13" s="79"/>
      <c r="P13" s="79"/>
      <c r="Q13" s="196"/>
      <c r="R13" s="77"/>
      <c r="S13" s="196"/>
      <c r="T13" s="77"/>
      <c r="U13" s="76"/>
      <c r="V13" s="77"/>
      <c r="W13" s="76"/>
      <c r="X13" s="77"/>
      <c r="Y13" s="83"/>
      <c r="Z13" s="84"/>
      <c r="AA13" s="83"/>
      <c r="AB13" s="84"/>
      <c r="AC13" s="83"/>
      <c r="AD13" s="83"/>
      <c r="AE13" s="83"/>
      <c r="AF13" s="84"/>
      <c r="AG13" s="83"/>
      <c r="AH13" s="84"/>
      <c r="AI13" s="83"/>
      <c r="AJ13" s="84"/>
      <c r="AK13" s="51"/>
      <c r="AL13" s="51"/>
      <c r="AM13" s="76"/>
      <c r="AN13" s="77"/>
      <c r="AO13" s="51"/>
      <c r="AP13" s="74"/>
      <c r="AQ13" s="83"/>
      <c r="AR13" s="84"/>
      <c r="AS13" s="51"/>
      <c r="AT13" s="74"/>
      <c r="AU13" s="83"/>
      <c r="AV13" s="74"/>
      <c r="AW13" s="76"/>
      <c r="AX13" s="206"/>
      <c r="AY13" s="206"/>
      <c r="AZ13" s="206"/>
      <c r="BA13" s="77"/>
      <c r="BB13" s="76"/>
      <c r="BC13" s="206"/>
      <c r="BD13" s="206"/>
      <c r="BE13" s="206"/>
      <c r="BF13" s="78"/>
      <c r="BG13" s="76"/>
      <c r="BH13" s="206"/>
      <c r="BI13" s="206"/>
      <c r="BJ13" s="206"/>
      <c r="BK13" s="78"/>
      <c r="BL13" s="76"/>
      <c r="BM13" s="206"/>
      <c r="BN13" s="206"/>
      <c r="BO13" s="206"/>
      <c r="BP13" s="78"/>
      <c r="BQ13" s="76"/>
      <c r="BR13" s="206"/>
      <c r="BS13" s="206"/>
      <c r="BT13" s="206"/>
      <c r="BU13" s="78"/>
      <c r="BV13" s="76"/>
      <c r="BW13" s="206"/>
      <c r="BX13" s="206"/>
      <c r="BY13" s="206"/>
      <c r="BZ13" s="77"/>
      <c r="CA13" s="76"/>
      <c r="CB13" s="206"/>
      <c r="CC13" s="206"/>
      <c r="CD13" s="206"/>
      <c r="CE13" s="77"/>
      <c r="CF13" s="76"/>
      <c r="CG13" s="206"/>
      <c r="CH13" s="206"/>
      <c r="CI13" s="206"/>
      <c r="CJ13" s="77"/>
      <c r="CK13" s="76"/>
      <c r="CL13" s="206"/>
      <c r="CM13" s="206"/>
      <c r="CN13" s="206"/>
      <c r="CO13" s="77"/>
      <c r="CP13" s="215"/>
      <c r="CQ13" s="216"/>
      <c r="CR13" s="216"/>
      <c r="CS13" s="216"/>
      <c r="CT13" s="219"/>
      <c r="CU13" s="83"/>
      <c r="CV13" s="4"/>
      <c r="CW13" s="4"/>
      <c r="CX13" s="4"/>
      <c r="CY13" s="84"/>
      <c r="CZ13" s="83"/>
      <c r="DA13" s="4"/>
      <c r="DB13" s="4"/>
      <c r="DC13" s="4"/>
      <c r="DD13" s="84"/>
      <c r="DE13" s="83"/>
      <c r="DF13" s="4"/>
      <c r="DG13" s="4"/>
      <c r="DH13" s="4"/>
      <c r="DI13" s="74"/>
      <c r="DJ13" s="83"/>
      <c r="DK13" s="4"/>
      <c r="DL13" s="4"/>
      <c r="DM13" s="4"/>
      <c r="DN13" s="84"/>
    </row>
    <row r="14" spans="1:119" ht="27.75" x14ac:dyDescent="0.65">
      <c r="A14" s="184">
        <v>5</v>
      </c>
      <c r="B14" s="75"/>
      <c r="C14" s="76"/>
      <c r="D14" s="78"/>
      <c r="E14" s="76"/>
      <c r="F14" s="77"/>
      <c r="G14" s="78"/>
      <c r="H14" s="77"/>
      <c r="I14" s="78"/>
      <c r="J14" s="77"/>
      <c r="K14" s="79"/>
      <c r="L14" s="194"/>
      <c r="M14" s="76"/>
      <c r="N14" s="195"/>
      <c r="O14" s="79"/>
      <c r="P14" s="79"/>
      <c r="Q14" s="196"/>
      <c r="R14" s="77"/>
      <c r="S14" s="196"/>
      <c r="T14" s="77"/>
      <c r="U14" s="76"/>
      <c r="V14" s="77"/>
      <c r="W14" s="76"/>
      <c r="X14" s="77"/>
      <c r="Y14" s="83"/>
      <c r="Z14" s="84"/>
      <c r="AA14" s="83"/>
      <c r="AB14" s="84"/>
      <c r="AC14" s="83"/>
      <c r="AD14" s="83"/>
      <c r="AE14" s="83"/>
      <c r="AF14" s="84"/>
      <c r="AG14" s="83"/>
      <c r="AH14" s="84"/>
      <c r="AI14" s="83"/>
      <c r="AJ14" s="84"/>
      <c r="AK14" s="51"/>
      <c r="AL14" s="51"/>
      <c r="AM14" s="76"/>
      <c r="AN14" s="77"/>
      <c r="AO14" s="51"/>
      <c r="AP14" s="74"/>
      <c r="AQ14" s="83"/>
      <c r="AR14" s="84"/>
      <c r="AS14" s="51"/>
      <c r="AT14" s="74"/>
      <c r="AU14" s="83"/>
      <c r="AV14" s="74"/>
      <c r="AW14" s="76"/>
      <c r="AX14" s="206"/>
      <c r="AY14" s="206"/>
      <c r="AZ14" s="206"/>
      <c r="BA14" s="77"/>
      <c r="BB14" s="76"/>
      <c r="BC14" s="206"/>
      <c r="BD14" s="206"/>
      <c r="BE14" s="206"/>
      <c r="BF14" s="78"/>
      <c r="BG14" s="76"/>
      <c r="BH14" s="206"/>
      <c r="BI14" s="206"/>
      <c r="BJ14" s="206"/>
      <c r="BK14" s="78"/>
      <c r="BL14" s="76"/>
      <c r="BM14" s="206"/>
      <c r="BN14" s="206"/>
      <c r="BO14" s="206"/>
      <c r="BP14" s="78"/>
      <c r="BQ14" s="76"/>
      <c r="BR14" s="206"/>
      <c r="BS14" s="206"/>
      <c r="BT14" s="206"/>
      <c r="BU14" s="78"/>
      <c r="BV14" s="76"/>
      <c r="BW14" s="206"/>
      <c r="BX14" s="206"/>
      <c r="BY14" s="206"/>
      <c r="BZ14" s="77"/>
      <c r="CA14" s="76"/>
      <c r="CB14" s="206"/>
      <c r="CC14" s="206"/>
      <c r="CD14" s="206"/>
      <c r="CE14" s="77"/>
      <c r="CF14" s="76"/>
      <c r="CG14" s="206"/>
      <c r="CH14" s="206"/>
      <c r="CI14" s="206"/>
      <c r="CJ14" s="77"/>
      <c r="CK14" s="76"/>
      <c r="CL14" s="206"/>
      <c r="CM14" s="206"/>
      <c r="CN14" s="206"/>
      <c r="CO14" s="77"/>
      <c r="CP14" s="83"/>
      <c r="CQ14" s="4"/>
      <c r="CR14" s="4"/>
      <c r="CS14" s="4"/>
      <c r="CT14" s="218"/>
      <c r="CU14" s="83"/>
      <c r="CV14" s="4"/>
      <c r="CW14" s="4"/>
      <c r="CX14" s="4"/>
      <c r="CY14" s="84"/>
      <c r="CZ14" s="83"/>
      <c r="DA14" s="4"/>
      <c r="DB14" s="4"/>
      <c r="DC14" s="4"/>
      <c r="DD14" s="84"/>
      <c r="DE14" s="83"/>
      <c r="DF14" s="4"/>
      <c r="DG14" s="4"/>
      <c r="DH14" s="4"/>
      <c r="DI14" s="74"/>
      <c r="DJ14" s="83"/>
      <c r="DK14" s="4"/>
      <c r="DL14" s="4"/>
      <c r="DM14" s="4"/>
      <c r="DN14" s="84"/>
    </row>
    <row r="15" spans="1:119" ht="27.75" x14ac:dyDescent="0.65">
      <c r="A15" s="184">
        <v>6</v>
      </c>
      <c r="B15" s="75"/>
      <c r="C15" s="76"/>
      <c r="D15" s="78"/>
      <c r="E15" s="76"/>
      <c r="F15" s="77"/>
      <c r="G15" s="78"/>
      <c r="H15" s="77"/>
      <c r="I15" s="78"/>
      <c r="J15" s="77"/>
      <c r="K15" s="79"/>
      <c r="L15" s="194"/>
      <c r="M15" s="76"/>
      <c r="N15" s="195"/>
      <c r="O15" s="79"/>
      <c r="P15" s="79"/>
      <c r="Q15" s="196"/>
      <c r="R15" s="77"/>
      <c r="S15" s="196"/>
      <c r="T15" s="77"/>
      <c r="U15" s="76"/>
      <c r="V15" s="77"/>
      <c r="W15" s="76"/>
      <c r="X15" s="77"/>
      <c r="Y15" s="83"/>
      <c r="Z15" s="84"/>
      <c r="AA15" s="83"/>
      <c r="AB15" s="84"/>
      <c r="AC15" s="83"/>
      <c r="AD15" s="83"/>
      <c r="AE15" s="83"/>
      <c r="AF15" s="84"/>
      <c r="AG15" s="83"/>
      <c r="AH15" s="84"/>
      <c r="AI15" s="83"/>
      <c r="AJ15" s="84"/>
      <c r="AK15" s="51"/>
      <c r="AL15" s="51"/>
      <c r="AM15" s="76"/>
      <c r="AN15" s="77"/>
      <c r="AO15" s="51"/>
      <c r="AP15" s="74"/>
      <c r="AQ15" s="83"/>
      <c r="AR15" s="84"/>
      <c r="AS15" s="51"/>
      <c r="AT15" s="74"/>
      <c r="AU15" s="83"/>
      <c r="AV15" s="74"/>
      <c r="AW15" s="76"/>
      <c r="AX15" s="206"/>
      <c r="AY15" s="206"/>
      <c r="AZ15" s="206"/>
      <c r="BA15" s="77"/>
      <c r="BB15" s="76"/>
      <c r="BC15" s="206"/>
      <c r="BD15" s="206"/>
      <c r="BE15" s="206"/>
      <c r="BF15" s="78"/>
      <c r="BG15" s="76"/>
      <c r="BH15" s="206"/>
      <c r="BI15" s="206"/>
      <c r="BJ15" s="206"/>
      <c r="BK15" s="78"/>
      <c r="BL15" s="76"/>
      <c r="BM15" s="206"/>
      <c r="BN15" s="206"/>
      <c r="BO15" s="206"/>
      <c r="BP15" s="78"/>
      <c r="BQ15" s="76"/>
      <c r="BR15" s="206"/>
      <c r="BS15" s="206"/>
      <c r="BT15" s="206"/>
      <c r="BU15" s="78"/>
      <c r="BV15" s="76"/>
      <c r="BW15" s="206"/>
      <c r="BX15" s="206"/>
      <c r="BY15" s="206"/>
      <c r="BZ15" s="77"/>
      <c r="CA15" s="76"/>
      <c r="CB15" s="206"/>
      <c r="CC15" s="206"/>
      <c r="CD15" s="206"/>
      <c r="CE15" s="77"/>
      <c r="CF15" s="76"/>
      <c r="CG15" s="206"/>
      <c r="CH15" s="206"/>
      <c r="CI15" s="206"/>
      <c r="CJ15" s="77"/>
      <c r="CK15" s="76"/>
      <c r="CL15" s="206"/>
      <c r="CM15" s="206"/>
      <c r="CN15" s="206"/>
      <c r="CO15" s="77"/>
      <c r="CP15" s="83"/>
      <c r="CQ15" s="4"/>
      <c r="CR15" s="4"/>
      <c r="CS15" s="4"/>
      <c r="CT15" s="218"/>
      <c r="CU15" s="83"/>
      <c r="CV15" s="4"/>
      <c r="CW15" s="4"/>
      <c r="CX15" s="4"/>
      <c r="CY15" s="84"/>
      <c r="CZ15" s="83"/>
      <c r="DA15" s="4"/>
      <c r="DB15" s="4"/>
      <c r="DC15" s="4"/>
      <c r="DD15" s="84"/>
      <c r="DE15" s="83"/>
      <c r="DF15" s="4"/>
      <c r="DG15" s="4"/>
      <c r="DH15" s="4"/>
      <c r="DI15" s="74"/>
      <c r="DJ15" s="83"/>
      <c r="DK15" s="4"/>
      <c r="DL15" s="4"/>
      <c r="DM15" s="4"/>
      <c r="DN15" s="84"/>
    </row>
    <row r="16" spans="1:119" ht="27.75" x14ac:dyDescent="0.65">
      <c r="A16" s="184">
        <v>7</v>
      </c>
      <c r="B16" s="75"/>
      <c r="C16" s="76"/>
      <c r="D16" s="78"/>
      <c r="E16" s="76"/>
      <c r="F16" s="77"/>
      <c r="G16" s="78"/>
      <c r="H16" s="77"/>
      <c r="I16" s="78"/>
      <c r="J16" s="77"/>
      <c r="K16" s="79"/>
      <c r="L16" s="194"/>
      <c r="M16" s="76"/>
      <c r="N16" s="195"/>
      <c r="O16" s="79"/>
      <c r="P16" s="79"/>
      <c r="Q16" s="196"/>
      <c r="R16" s="77"/>
      <c r="S16" s="196"/>
      <c r="T16" s="77"/>
      <c r="U16" s="76"/>
      <c r="V16" s="77"/>
      <c r="W16" s="76"/>
      <c r="X16" s="77"/>
      <c r="Y16" s="83"/>
      <c r="Z16" s="84"/>
      <c r="AA16" s="83"/>
      <c r="AB16" s="84"/>
      <c r="AC16" s="83"/>
      <c r="AD16" s="83"/>
      <c r="AE16" s="83"/>
      <c r="AF16" s="84"/>
      <c r="AG16" s="83"/>
      <c r="AH16" s="84"/>
      <c r="AI16" s="83"/>
      <c r="AJ16" s="84"/>
      <c r="AK16" s="51"/>
      <c r="AL16" s="51"/>
      <c r="AM16" s="76"/>
      <c r="AN16" s="77"/>
      <c r="AO16" s="51"/>
      <c r="AP16" s="74"/>
      <c r="AQ16" s="83"/>
      <c r="AR16" s="84"/>
      <c r="AS16" s="51"/>
      <c r="AT16" s="74"/>
      <c r="AU16" s="83"/>
      <c r="AV16" s="74"/>
      <c r="AW16" s="76"/>
      <c r="AX16" s="206"/>
      <c r="AY16" s="206"/>
      <c r="AZ16" s="206"/>
      <c r="BA16" s="77"/>
      <c r="BB16" s="76"/>
      <c r="BC16" s="206"/>
      <c r="BD16" s="206"/>
      <c r="BE16" s="206"/>
      <c r="BF16" s="78"/>
      <c r="BG16" s="76"/>
      <c r="BH16" s="206"/>
      <c r="BI16" s="206"/>
      <c r="BJ16" s="206"/>
      <c r="BK16" s="78"/>
      <c r="BL16" s="76"/>
      <c r="BM16" s="206"/>
      <c r="BN16" s="206"/>
      <c r="BO16" s="206"/>
      <c r="BP16" s="78"/>
      <c r="BQ16" s="76"/>
      <c r="BR16" s="206"/>
      <c r="BS16" s="206"/>
      <c r="BT16" s="206"/>
      <c r="BU16" s="78"/>
      <c r="BV16" s="76"/>
      <c r="BW16" s="206"/>
      <c r="BX16" s="206"/>
      <c r="BY16" s="206"/>
      <c r="BZ16" s="77"/>
      <c r="CA16" s="76"/>
      <c r="CB16" s="206"/>
      <c r="CC16" s="206"/>
      <c r="CD16" s="206"/>
      <c r="CE16" s="77"/>
      <c r="CF16" s="76"/>
      <c r="CG16" s="206"/>
      <c r="CH16" s="206"/>
      <c r="CI16" s="206"/>
      <c r="CJ16" s="77"/>
      <c r="CK16" s="76"/>
      <c r="CL16" s="206"/>
      <c r="CM16" s="206"/>
      <c r="CN16" s="206"/>
      <c r="CO16" s="77"/>
      <c r="CP16" s="215"/>
      <c r="CQ16" s="216"/>
      <c r="CR16" s="216"/>
      <c r="CS16" s="216"/>
      <c r="CT16" s="219"/>
      <c r="CU16" s="83"/>
      <c r="CV16" s="4"/>
      <c r="CW16" s="4"/>
      <c r="CX16" s="4"/>
      <c r="CY16" s="84"/>
      <c r="CZ16" s="83"/>
      <c r="DA16" s="4"/>
      <c r="DB16" s="4"/>
      <c r="DC16" s="4"/>
      <c r="DD16" s="84"/>
      <c r="DE16" s="83"/>
      <c r="DF16" s="4"/>
      <c r="DG16" s="4"/>
      <c r="DH16" s="4"/>
      <c r="DI16" s="74"/>
      <c r="DJ16" s="83"/>
      <c r="DK16" s="4"/>
      <c r="DL16" s="4"/>
      <c r="DM16" s="4"/>
      <c r="DN16" s="84"/>
    </row>
    <row r="17" spans="1:118" ht="27.75" x14ac:dyDescent="0.65">
      <c r="A17" s="184">
        <v>8</v>
      </c>
      <c r="B17" s="75"/>
      <c r="C17" s="76"/>
      <c r="D17" s="78"/>
      <c r="E17" s="76"/>
      <c r="F17" s="77"/>
      <c r="G17" s="78"/>
      <c r="H17" s="77"/>
      <c r="I17" s="78"/>
      <c r="J17" s="77"/>
      <c r="K17" s="79"/>
      <c r="L17" s="194"/>
      <c r="M17" s="76"/>
      <c r="N17" s="195"/>
      <c r="O17" s="79"/>
      <c r="P17" s="79"/>
      <c r="Q17" s="196"/>
      <c r="R17" s="77"/>
      <c r="S17" s="196"/>
      <c r="T17" s="77"/>
      <c r="U17" s="76"/>
      <c r="V17" s="77"/>
      <c r="W17" s="76"/>
      <c r="X17" s="77"/>
      <c r="Y17" s="83"/>
      <c r="Z17" s="84"/>
      <c r="AA17" s="83"/>
      <c r="AB17" s="84"/>
      <c r="AC17" s="83"/>
      <c r="AD17" s="83"/>
      <c r="AE17" s="83"/>
      <c r="AF17" s="84"/>
      <c r="AG17" s="83"/>
      <c r="AH17" s="84"/>
      <c r="AI17" s="83"/>
      <c r="AJ17" s="84"/>
      <c r="AK17" s="51"/>
      <c r="AL17" s="51"/>
      <c r="AM17" s="76"/>
      <c r="AN17" s="77"/>
      <c r="AO17" s="51"/>
      <c r="AP17" s="74"/>
      <c r="AQ17" s="83"/>
      <c r="AR17" s="84"/>
      <c r="AS17" s="51"/>
      <c r="AT17" s="74"/>
      <c r="AU17" s="83"/>
      <c r="AV17" s="74"/>
      <c r="AW17" s="76"/>
      <c r="AX17" s="206"/>
      <c r="AY17" s="206"/>
      <c r="AZ17" s="206"/>
      <c r="BA17" s="77"/>
      <c r="BB17" s="76"/>
      <c r="BC17" s="206"/>
      <c r="BD17" s="206"/>
      <c r="BE17" s="206"/>
      <c r="BF17" s="78"/>
      <c r="BG17" s="76"/>
      <c r="BH17" s="206"/>
      <c r="BI17" s="206"/>
      <c r="BJ17" s="206"/>
      <c r="BK17" s="78"/>
      <c r="BL17" s="76"/>
      <c r="BM17" s="206"/>
      <c r="BN17" s="206"/>
      <c r="BO17" s="206"/>
      <c r="BP17" s="78"/>
      <c r="BQ17" s="76"/>
      <c r="BR17" s="206"/>
      <c r="BS17" s="206"/>
      <c r="BT17" s="206"/>
      <c r="BU17" s="78"/>
      <c r="BV17" s="76"/>
      <c r="BW17" s="206"/>
      <c r="BX17" s="206"/>
      <c r="BY17" s="206"/>
      <c r="BZ17" s="77"/>
      <c r="CA17" s="76"/>
      <c r="CB17" s="206"/>
      <c r="CC17" s="206"/>
      <c r="CD17" s="206"/>
      <c r="CE17" s="77"/>
      <c r="CF17" s="76"/>
      <c r="CG17" s="206"/>
      <c r="CH17" s="206"/>
      <c r="CI17" s="206"/>
      <c r="CJ17" s="77"/>
      <c r="CK17" s="76"/>
      <c r="CL17" s="206"/>
      <c r="CM17" s="206"/>
      <c r="CN17" s="206"/>
      <c r="CO17" s="77"/>
      <c r="CP17" s="83"/>
      <c r="CQ17" s="4"/>
      <c r="CR17" s="4"/>
      <c r="CS17" s="4"/>
      <c r="CT17" s="218"/>
      <c r="CU17" s="83"/>
      <c r="CV17" s="4"/>
      <c r="CW17" s="4"/>
      <c r="CX17" s="4"/>
      <c r="CY17" s="84"/>
      <c r="CZ17" s="83"/>
      <c r="DA17" s="4"/>
      <c r="DB17" s="4"/>
      <c r="DC17" s="4"/>
      <c r="DD17" s="84"/>
      <c r="DE17" s="83"/>
      <c r="DF17" s="4"/>
      <c r="DG17" s="4"/>
      <c r="DH17" s="4"/>
      <c r="DI17" s="74"/>
      <c r="DJ17" s="83"/>
      <c r="DK17" s="4"/>
      <c r="DL17" s="4"/>
      <c r="DM17" s="4"/>
      <c r="DN17" s="84"/>
    </row>
    <row r="18" spans="1:118" ht="27.75" x14ac:dyDescent="0.65">
      <c r="A18" s="184">
        <v>9</v>
      </c>
      <c r="B18" s="75"/>
      <c r="C18" s="76"/>
      <c r="D18" s="78"/>
      <c r="E18" s="76"/>
      <c r="F18" s="77"/>
      <c r="G18" s="78"/>
      <c r="H18" s="77"/>
      <c r="I18" s="78"/>
      <c r="J18" s="77"/>
      <c r="K18" s="79"/>
      <c r="L18" s="194"/>
      <c r="M18" s="76"/>
      <c r="N18" s="195"/>
      <c r="O18" s="79"/>
      <c r="P18" s="79"/>
      <c r="Q18" s="196"/>
      <c r="R18" s="77"/>
      <c r="S18" s="196"/>
      <c r="T18" s="77"/>
      <c r="U18" s="76"/>
      <c r="V18" s="77"/>
      <c r="W18" s="76"/>
      <c r="X18" s="77"/>
      <c r="Y18" s="83"/>
      <c r="Z18" s="84"/>
      <c r="AA18" s="83"/>
      <c r="AB18" s="84"/>
      <c r="AC18" s="83"/>
      <c r="AD18" s="83"/>
      <c r="AE18" s="83"/>
      <c r="AF18" s="84"/>
      <c r="AG18" s="83"/>
      <c r="AH18" s="84"/>
      <c r="AI18" s="83"/>
      <c r="AJ18" s="84"/>
      <c r="AK18" s="51"/>
      <c r="AL18" s="51"/>
      <c r="AM18" s="76"/>
      <c r="AN18" s="77"/>
      <c r="AO18" s="51"/>
      <c r="AP18" s="74"/>
      <c r="AQ18" s="83"/>
      <c r="AR18" s="84"/>
      <c r="AS18" s="51"/>
      <c r="AT18" s="74"/>
      <c r="AU18" s="83"/>
      <c r="AV18" s="74"/>
      <c r="AW18" s="76"/>
      <c r="AX18" s="206"/>
      <c r="AY18" s="206"/>
      <c r="AZ18" s="206"/>
      <c r="BA18" s="77"/>
      <c r="BB18" s="76"/>
      <c r="BC18" s="206"/>
      <c r="BD18" s="206"/>
      <c r="BE18" s="206"/>
      <c r="BF18" s="78"/>
      <c r="BG18" s="76"/>
      <c r="BH18" s="206"/>
      <c r="BI18" s="206"/>
      <c r="BJ18" s="206"/>
      <c r="BK18" s="78"/>
      <c r="BL18" s="76"/>
      <c r="BM18" s="206"/>
      <c r="BN18" s="206"/>
      <c r="BO18" s="206"/>
      <c r="BP18" s="78"/>
      <c r="BQ18" s="76"/>
      <c r="BR18" s="206"/>
      <c r="BS18" s="206"/>
      <c r="BT18" s="206"/>
      <c r="BU18" s="78"/>
      <c r="BV18" s="76"/>
      <c r="BW18" s="206"/>
      <c r="BX18" s="206"/>
      <c r="BY18" s="206"/>
      <c r="BZ18" s="77"/>
      <c r="CA18" s="76"/>
      <c r="CB18" s="206"/>
      <c r="CC18" s="206"/>
      <c r="CD18" s="206"/>
      <c r="CE18" s="77"/>
      <c r="CF18" s="76"/>
      <c r="CG18" s="206"/>
      <c r="CH18" s="206"/>
      <c r="CI18" s="206"/>
      <c r="CJ18" s="77"/>
      <c r="CK18" s="76"/>
      <c r="CL18" s="206"/>
      <c r="CM18" s="206"/>
      <c r="CN18" s="206"/>
      <c r="CO18" s="77"/>
      <c r="CP18" s="83"/>
      <c r="CQ18" s="4"/>
      <c r="CR18" s="4"/>
      <c r="CS18" s="4"/>
      <c r="CT18" s="218"/>
      <c r="CU18" s="83"/>
      <c r="CV18" s="4"/>
      <c r="CW18" s="4"/>
      <c r="CX18" s="4"/>
      <c r="CY18" s="84"/>
      <c r="CZ18" s="83"/>
      <c r="DA18" s="4"/>
      <c r="DB18" s="4"/>
      <c r="DC18" s="4"/>
      <c r="DD18" s="84"/>
      <c r="DE18" s="83"/>
      <c r="DF18" s="4"/>
      <c r="DG18" s="4"/>
      <c r="DH18" s="4"/>
      <c r="DI18" s="74"/>
      <c r="DJ18" s="83"/>
      <c r="DK18" s="4"/>
      <c r="DL18" s="4"/>
      <c r="DM18" s="4"/>
      <c r="DN18" s="84"/>
    </row>
    <row r="19" spans="1:118" ht="27.75" x14ac:dyDescent="0.65">
      <c r="A19" s="184">
        <v>10</v>
      </c>
      <c r="B19" s="75"/>
      <c r="C19" s="76"/>
      <c r="D19" s="78"/>
      <c r="E19" s="76"/>
      <c r="F19" s="77"/>
      <c r="G19" s="78"/>
      <c r="H19" s="77"/>
      <c r="I19" s="78"/>
      <c r="J19" s="77"/>
      <c r="K19" s="79"/>
      <c r="L19" s="194"/>
      <c r="M19" s="76"/>
      <c r="N19" s="195"/>
      <c r="O19" s="79"/>
      <c r="P19" s="79"/>
      <c r="Q19" s="196"/>
      <c r="R19" s="77"/>
      <c r="S19" s="196"/>
      <c r="T19" s="77"/>
      <c r="U19" s="76"/>
      <c r="V19" s="77"/>
      <c r="W19" s="76"/>
      <c r="X19" s="77"/>
      <c r="Y19" s="83"/>
      <c r="Z19" s="84"/>
      <c r="AA19" s="83"/>
      <c r="AB19" s="84"/>
      <c r="AC19" s="83"/>
      <c r="AD19" s="83"/>
      <c r="AE19" s="83"/>
      <c r="AF19" s="84"/>
      <c r="AG19" s="83"/>
      <c r="AH19" s="84"/>
      <c r="AI19" s="83"/>
      <c r="AJ19" s="84"/>
      <c r="AK19" s="51"/>
      <c r="AL19" s="51"/>
      <c r="AM19" s="76"/>
      <c r="AN19" s="77"/>
      <c r="AO19" s="51"/>
      <c r="AP19" s="74"/>
      <c r="AQ19" s="83"/>
      <c r="AR19" s="84"/>
      <c r="AS19" s="51"/>
      <c r="AT19" s="74"/>
      <c r="AU19" s="83"/>
      <c r="AV19" s="74"/>
      <c r="AW19" s="76"/>
      <c r="AX19" s="206"/>
      <c r="AY19" s="206"/>
      <c r="AZ19" s="206"/>
      <c r="BA19" s="77"/>
      <c r="BB19" s="76"/>
      <c r="BC19" s="206"/>
      <c r="BD19" s="206"/>
      <c r="BE19" s="206"/>
      <c r="BF19" s="78"/>
      <c r="BG19" s="76"/>
      <c r="BH19" s="206"/>
      <c r="BI19" s="206"/>
      <c r="BJ19" s="206"/>
      <c r="BK19" s="78"/>
      <c r="BL19" s="76"/>
      <c r="BM19" s="206"/>
      <c r="BN19" s="206"/>
      <c r="BO19" s="206"/>
      <c r="BP19" s="78"/>
      <c r="BQ19" s="76"/>
      <c r="BR19" s="206"/>
      <c r="BS19" s="206"/>
      <c r="BT19" s="206"/>
      <c r="BU19" s="78"/>
      <c r="BV19" s="76"/>
      <c r="BW19" s="206"/>
      <c r="BX19" s="206"/>
      <c r="BY19" s="206"/>
      <c r="BZ19" s="77"/>
      <c r="CA19" s="76"/>
      <c r="CB19" s="206"/>
      <c r="CC19" s="206"/>
      <c r="CD19" s="206"/>
      <c r="CE19" s="77"/>
      <c r="CF19" s="76"/>
      <c r="CG19" s="206"/>
      <c r="CH19" s="206"/>
      <c r="CI19" s="206"/>
      <c r="CJ19" s="77"/>
      <c r="CK19" s="76"/>
      <c r="CL19" s="206"/>
      <c r="CM19" s="206"/>
      <c r="CN19" s="206"/>
      <c r="CO19" s="77"/>
      <c r="CP19" s="215"/>
      <c r="CQ19" s="216"/>
      <c r="CR19" s="216"/>
      <c r="CS19" s="216"/>
      <c r="CT19" s="219"/>
      <c r="CU19" s="83"/>
      <c r="CV19" s="4"/>
      <c r="CW19" s="4"/>
      <c r="CX19" s="4"/>
      <c r="CY19" s="84"/>
      <c r="CZ19" s="83"/>
      <c r="DA19" s="4"/>
      <c r="DB19" s="4"/>
      <c r="DC19" s="4"/>
      <c r="DD19" s="84"/>
      <c r="DE19" s="83"/>
      <c r="DF19" s="4"/>
      <c r="DG19" s="4"/>
      <c r="DH19" s="4"/>
      <c r="DI19" s="74"/>
      <c r="DJ19" s="83"/>
      <c r="DK19" s="4"/>
      <c r="DL19" s="4"/>
      <c r="DM19" s="4"/>
      <c r="DN19" s="84"/>
    </row>
    <row r="20" spans="1:118" ht="27.75" x14ac:dyDescent="0.65">
      <c r="A20" s="184">
        <v>11</v>
      </c>
      <c r="B20" s="75"/>
      <c r="C20" s="76"/>
      <c r="D20" s="78"/>
      <c r="E20" s="76"/>
      <c r="F20" s="77"/>
      <c r="G20" s="78"/>
      <c r="H20" s="77"/>
      <c r="I20" s="78"/>
      <c r="J20" s="77"/>
      <c r="K20" s="79"/>
      <c r="L20" s="194"/>
      <c r="M20" s="76"/>
      <c r="N20" s="195"/>
      <c r="O20" s="194"/>
      <c r="P20" s="77"/>
      <c r="Q20" s="196"/>
      <c r="R20" s="77"/>
      <c r="S20" s="196"/>
      <c r="T20" s="77"/>
      <c r="U20" s="76"/>
      <c r="V20" s="77"/>
      <c r="W20" s="76"/>
      <c r="X20" s="77"/>
      <c r="Y20" s="83"/>
      <c r="Z20" s="84"/>
      <c r="AA20" s="83"/>
      <c r="AB20" s="84"/>
      <c r="AC20" s="83"/>
      <c r="AD20" s="83"/>
      <c r="AE20" s="83"/>
      <c r="AF20" s="84"/>
      <c r="AG20" s="83"/>
      <c r="AH20" s="84"/>
      <c r="AI20" s="83"/>
      <c r="AJ20" s="84"/>
      <c r="AK20" s="51"/>
      <c r="AL20" s="51"/>
      <c r="AM20" s="76"/>
      <c r="AN20" s="77"/>
      <c r="AO20" s="51"/>
      <c r="AP20" s="74"/>
      <c r="AQ20" s="83"/>
      <c r="AR20" s="84"/>
      <c r="AS20" s="51"/>
      <c r="AT20" s="74"/>
      <c r="AU20" s="83"/>
      <c r="AV20" s="74"/>
      <c r="AW20" s="76"/>
      <c r="AX20" s="206"/>
      <c r="AY20" s="206"/>
      <c r="AZ20" s="206"/>
      <c r="BA20" s="77"/>
      <c r="BB20" s="76"/>
      <c r="BC20" s="206"/>
      <c r="BD20" s="206"/>
      <c r="BE20" s="206"/>
      <c r="BF20" s="78"/>
      <c r="BG20" s="76"/>
      <c r="BH20" s="206"/>
      <c r="BI20" s="206"/>
      <c r="BJ20" s="206"/>
      <c r="BK20" s="78"/>
      <c r="BL20" s="76"/>
      <c r="BM20" s="206"/>
      <c r="BN20" s="206"/>
      <c r="BO20" s="206"/>
      <c r="BP20" s="78"/>
      <c r="BQ20" s="76"/>
      <c r="BR20" s="206"/>
      <c r="BS20" s="206"/>
      <c r="BT20" s="206"/>
      <c r="BU20" s="78"/>
      <c r="BV20" s="76"/>
      <c r="BW20" s="206"/>
      <c r="BX20" s="206"/>
      <c r="BY20" s="206"/>
      <c r="BZ20" s="77"/>
      <c r="CA20" s="76"/>
      <c r="CB20" s="206"/>
      <c r="CC20" s="206"/>
      <c r="CD20" s="206"/>
      <c r="CE20" s="77"/>
      <c r="CF20" s="76"/>
      <c r="CG20" s="206"/>
      <c r="CH20" s="206"/>
      <c r="CI20" s="206"/>
      <c r="CJ20" s="77"/>
      <c r="CK20" s="76"/>
      <c r="CL20" s="206"/>
      <c r="CM20" s="206"/>
      <c r="CN20" s="206"/>
      <c r="CO20" s="77"/>
      <c r="CP20" s="83"/>
      <c r="CQ20" s="4"/>
      <c r="CR20" s="4"/>
      <c r="CS20" s="4"/>
      <c r="CT20" s="218"/>
      <c r="CU20" s="83"/>
      <c r="CV20" s="4"/>
      <c r="CW20" s="4"/>
      <c r="CX20" s="4"/>
      <c r="CY20" s="84"/>
      <c r="CZ20" s="83"/>
      <c r="DA20" s="4"/>
      <c r="DB20" s="4"/>
      <c r="DC20" s="4"/>
      <c r="DD20" s="84"/>
      <c r="DE20" s="83"/>
      <c r="DF20" s="4"/>
      <c r="DG20" s="4"/>
      <c r="DH20" s="4"/>
      <c r="DI20" s="74"/>
      <c r="DJ20" s="83"/>
      <c r="DK20" s="4"/>
      <c r="DL20" s="4"/>
      <c r="DM20" s="4"/>
      <c r="DN20" s="84"/>
    </row>
    <row r="21" spans="1:118" ht="28.5" thickBot="1" x14ac:dyDescent="0.7">
      <c r="A21" s="184">
        <v>12</v>
      </c>
      <c r="B21" s="75"/>
      <c r="C21" s="223"/>
      <c r="D21" s="229"/>
      <c r="E21" s="223"/>
      <c r="F21" s="224"/>
      <c r="G21" s="229"/>
      <c r="H21" s="224"/>
      <c r="I21" s="229"/>
      <c r="J21" s="224"/>
      <c r="K21" s="230"/>
      <c r="L21" s="231"/>
      <c r="M21" s="232"/>
      <c r="N21" s="224"/>
      <c r="O21" s="233"/>
      <c r="P21" s="234"/>
      <c r="Q21" s="233"/>
      <c r="R21" s="234"/>
      <c r="S21" s="233"/>
      <c r="T21" s="234"/>
      <c r="U21" s="223"/>
      <c r="V21" s="224"/>
      <c r="W21" s="223"/>
      <c r="X21" s="224"/>
      <c r="Y21" s="226"/>
      <c r="Z21" s="227"/>
      <c r="AA21" s="226"/>
      <c r="AB21" s="227"/>
      <c r="AC21" s="226"/>
      <c r="AD21" s="226"/>
      <c r="AE21" s="226"/>
      <c r="AF21" s="227"/>
      <c r="AG21" s="226"/>
      <c r="AH21" s="227"/>
      <c r="AI21" s="226"/>
      <c r="AJ21" s="227"/>
      <c r="AK21" s="42"/>
      <c r="AL21" s="42"/>
      <c r="AM21" s="223"/>
      <c r="AN21" s="224"/>
      <c r="AO21" s="42"/>
      <c r="AP21" s="225"/>
      <c r="AQ21" s="226"/>
      <c r="AR21" s="227"/>
      <c r="AS21" s="42"/>
      <c r="AT21" s="225"/>
      <c r="AU21" s="226"/>
      <c r="AV21" s="225"/>
      <c r="AW21" s="76"/>
      <c r="AX21" s="206"/>
      <c r="AY21" s="206"/>
      <c r="AZ21" s="206"/>
      <c r="BA21" s="77"/>
      <c r="BB21" s="76"/>
      <c r="BC21" s="206"/>
      <c r="BD21" s="206"/>
      <c r="BE21" s="206"/>
      <c r="BF21" s="78"/>
      <c r="BG21" s="76"/>
      <c r="BH21" s="206"/>
      <c r="BI21" s="206"/>
      <c r="BJ21" s="206"/>
      <c r="BK21" s="78"/>
      <c r="BL21" s="76"/>
      <c r="BM21" s="206"/>
      <c r="BN21" s="206"/>
      <c r="BO21" s="206"/>
      <c r="BP21" s="78"/>
      <c r="BQ21" s="76"/>
      <c r="BR21" s="206"/>
      <c r="BS21" s="206"/>
      <c r="BT21" s="206"/>
      <c r="BU21" s="78"/>
      <c r="BV21" s="76"/>
      <c r="BW21" s="206"/>
      <c r="BX21" s="206"/>
      <c r="BY21" s="206"/>
      <c r="BZ21" s="77"/>
      <c r="CA21" s="76"/>
      <c r="CB21" s="206"/>
      <c r="CC21" s="206"/>
      <c r="CD21" s="206"/>
      <c r="CE21" s="77"/>
      <c r="CF21" s="76"/>
      <c r="CG21" s="206"/>
      <c r="CH21" s="206"/>
      <c r="CI21" s="206"/>
      <c r="CJ21" s="77"/>
      <c r="CK21" s="76"/>
      <c r="CL21" s="206"/>
      <c r="CM21" s="206"/>
      <c r="CN21" s="206"/>
      <c r="CO21" s="77"/>
      <c r="CP21" s="83"/>
      <c r="CQ21" s="4"/>
      <c r="CR21" s="4"/>
      <c r="CS21" s="4"/>
      <c r="CT21" s="218"/>
      <c r="CU21" s="83"/>
      <c r="CV21" s="4"/>
      <c r="CW21" s="4"/>
      <c r="CX21" s="4"/>
      <c r="CY21" s="84"/>
      <c r="CZ21" s="83"/>
      <c r="DA21" s="4"/>
      <c r="DB21" s="4"/>
      <c r="DC21" s="4"/>
      <c r="DD21" s="84"/>
      <c r="DE21" s="83"/>
      <c r="DF21" s="4"/>
      <c r="DG21" s="4"/>
      <c r="DH21" s="4"/>
      <c r="DI21" s="74"/>
      <c r="DJ21" s="83"/>
      <c r="DK21" s="4"/>
      <c r="DL21" s="4"/>
      <c r="DM21" s="4"/>
      <c r="DN21" s="84"/>
    </row>
    <row r="22" spans="1:118" ht="28.5" thickTop="1" x14ac:dyDescent="0.65">
      <c r="A22" s="185" t="s">
        <v>363</v>
      </c>
      <c r="B22" s="228"/>
      <c r="C22" s="458" t="s">
        <v>460</v>
      </c>
      <c r="D22" s="459"/>
      <c r="E22" s="459"/>
      <c r="F22" s="459"/>
      <c r="G22" s="459"/>
      <c r="H22" s="459"/>
      <c r="I22" s="459"/>
      <c r="J22" s="459"/>
      <c r="K22" s="459"/>
      <c r="L22" s="459"/>
      <c r="M22" s="459"/>
      <c r="N22" s="459"/>
      <c r="O22" s="459"/>
      <c r="P22" s="459"/>
      <c r="Q22" s="459"/>
      <c r="R22" s="459"/>
      <c r="S22" s="459"/>
      <c r="T22" s="459"/>
      <c r="U22" s="459"/>
      <c r="V22" s="459"/>
      <c r="W22" s="459"/>
      <c r="X22" s="459"/>
      <c r="Y22" s="459"/>
      <c r="Z22" s="459"/>
      <c r="AA22" s="459"/>
      <c r="AB22" s="459"/>
      <c r="AC22" s="459"/>
      <c r="AD22" s="459"/>
      <c r="AE22" s="459"/>
      <c r="AF22" s="459"/>
      <c r="AG22" s="459"/>
      <c r="AH22" s="459"/>
      <c r="AI22" s="459"/>
      <c r="AJ22" s="459"/>
      <c r="AK22" s="459"/>
      <c r="AL22" s="460"/>
      <c r="AM22" s="467" t="s">
        <v>459</v>
      </c>
      <c r="AN22" s="468"/>
      <c r="AO22" s="468"/>
      <c r="AP22" s="468"/>
      <c r="AQ22" s="468"/>
      <c r="AR22" s="468"/>
      <c r="AS22" s="468"/>
      <c r="AT22" s="468"/>
      <c r="AU22" s="468"/>
      <c r="AV22" s="469"/>
      <c r="AW22" s="431" t="s">
        <v>461</v>
      </c>
      <c r="AX22" s="432"/>
      <c r="AY22" s="432"/>
      <c r="AZ22" s="432"/>
      <c r="BA22" s="432"/>
      <c r="BB22" s="432"/>
      <c r="BC22" s="432"/>
      <c r="BD22" s="432"/>
      <c r="BE22" s="432"/>
      <c r="BF22" s="432"/>
      <c r="BG22" s="432"/>
      <c r="BH22" s="432"/>
      <c r="BI22" s="432"/>
      <c r="BJ22" s="432"/>
      <c r="BK22" s="432"/>
      <c r="BL22" s="432"/>
      <c r="BM22" s="432"/>
      <c r="BN22" s="432"/>
      <c r="BO22" s="432"/>
      <c r="BP22" s="432"/>
      <c r="BQ22" s="432"/>
      <c r="BR22" s="432"/>
      <c r="BS22" s="432"/>
      <c r="BT22" s="432"/>
      <c r="BU22" s="432"/>
      <c r="BV22" s="432"/>
      <c r="BW22" s="432"/>
      <c r="BX22" s="432"/>
      <c r="BY22" s="432"/>
      <c r="BZ22" s="432"/>
      <c r="CA22" s="432"/>
      <c r="CB22" s="432"/>
      <c r="CC22" s="432"/>
      <c r="CD22" s="432"/>
      <c r="CE22" s="432"/>
      <c r="CF22" s="432"/>
      <c r="CG22" s="432"/>
      <c r="CH22" s="432"/>
      <c r="CI22" s="432"/>
      <c r="CJ22" s="432"/>
      <c r="CK22" s="432"/>
      <c r="CL22" s="432"/>
      <c r="CM22" s="432"/>
      <c r="CN22" s="432"/>
      <c r="CO22" s="433"/>
      <c r="CP22" s="237" t="s">
        <v>464</v>
      </c>
      <c r="CQ22" s="238"/>
      <c r="CR22" s="238"/>
      <c r="CS22" s="238"/>
      <c r="CT22" s="238"/>
      <c r="CU22" s="238"/>
      <c r="CV22" s="238"/>
      <c r="CW22" s="238"/>
      <c r="CX22" s="238"/>
      <c r="CY22" s="238"/>
      <c r="CZ22" s="238"/>
      <c r="DA22" s="238"/>
      <c r="DB22" s="238"/>
      <c r="DC22" s="238"/>
      <c r="DD22" s="238"/>
      <c r="DE22" s="238"/>
      <c r="DF22" s="238"/>
      <c r="DG22" s="238"/>
      <c r="DH22" s="238"/>
      <c r="DI22" s="238"/>
      <c r="DJ22" s="238"/>
      <c r="DK22" s="238"/>
      <c r="DL22" s="238"/>
      <c r="DM22" s="238"/>
      <c r="DN22" s="239"/>
    </row>
    <row r="23" spans="1:118" ht="27.75" x14ac:dyDescent="0.65">
      <c r="A23" s="185" t="s">
        <v>455</v>
      </c>
      <c r="B23" s="228"/>
      <c r="C23" s="461"/>
      <c r="D23" s="462"/>
      <c r="E23" s="462"/>
      <c r="F23" s="462"/>
      <c r="G23" s="462"/>
      <c r="H23" s="462"/>
      <c r="I23" s="462"/>
      <c r="J23" s="462"/>
      <c r="K23" s="462"/>
      <c r="L23" s="462"/>
      <c r="M23" s="462"/>
      <c r="N23" s="462"/>
      <c r="O23" s="462"/>
      <c r="P23" s="462"/>
      <c r="Q23" s="462"/>
      <c r="R23" s="462"/>
      <c r="S23" s="462"/>
      <c r="T23" s="462"/>
      <c r="U23" s="462"/>
      <c r="V23" s="462"/>
      <c r="W23" s="462"/>
      <c r="X23" s="462"/>
      <c r="Y23" s="462"/>
      <c r="Z23" s="462"/>
      <c r="AA23" s="462"/>
      <c r="AB23" s="462"/>
      <c r="AC23" s="462"/>
      <c r="AD23" s="462"/>
      <c r="AE23" s="462"/>
      <c r="AF23" s="462"/>
      <c r="AG23" s="462"/>
      <c r="AH23" s="462"/>
      <c r="AI23" s="462"/>
      <c r="AJ23" s="462"/>
      <c r="AK23" s="462"/>
      <c r="AL23" s="463"/>
      <c r="AM23" s="470" t="s">
        <v>456</v>
      </c>
      <c r="AN23" s="471"/>
      <c r="AO23" s="471"/>
      <c r="AP23" s="471"/>
      <c r="AQ23" s="471"/>
      <c r="AR23" s="471"/>
      <c r="AS23" s="471"/>
      <c r="AT23" s="471"/>
      <c r="AU23" s="471"/>
      <c r="AV23" s="472"/>
      <c r="AW23" s="434"/>
      <c r="AX23" s="435"/>
      <c r="AY23" s="435"/>
      <c r="AZ23" s="435"/>
      <c r="BA23" s="435"/>
      <c r="BB23" s="435"/>
      <c r="BC23" s="435"/>
      <c r="BD23" s="435"/>
      <c r="BE23" s="435"/>
      <c r="BF23" s="435"/>
      <c r="BG23" s="435"/>
      <c r="BH23" s="435"/>
      <c r="BI23" s="435"/>
      <c r="BJ23" s="435"/>
      <c r="BK23" s="435"/>
      <c r="BL23" s="435"/>
      <c r="BM23" s="435"/>
      <c r="BN23" s="435"/>
      <c r="BO23" s="435"/>
      <c r="BP23" s="435"/>
      <c r="BQ23" s="435"/>
      <c r="BR23" s="435"/>
      <c r="BS23" s="435"/>
      <c r="BT23" s="435"/>
      <c r="BU23" s="435"/>
      <c r="BV23" s="435"/>
      <c r="BW23" s="435"/>
      <c r="BX23" s="435"/>
      <c r="BY23" s="435"/>
      <c r="BZ23" s="435"/>
      <c r="CA23" s="435"/>
      <c r="CB23" s="435"/>
      <c r="CC23" s="435"/>
      <c r="CD23" s="435"/>
      <c r="CE23" s="435"/>
      <c r="CF23" s="435"/>
      <c r="CG23" s="435"/>
      <c r="CH23" s="435"/>
      <c r="CI23" s="435"/>
      <c r="CJ23" s="435"/>
      <c r="CK23" s="435"/>
      <c r="CL23" s="435"/>
      <c r="CM23" s="435"/>
      <c r="CN23" s="435"/>
      <c r="CO23" s="436"/>
      <c r="CP23" s="220" t="s">
        <v>462</v>
      </c>
      <c r="CQ23" s="221"/>
      <c r="CR23" s="221"/>
      <c r="CS23" s="221"/>
      <c r="CT23" s="221"/>
      <c r="CU23" s="221"/>
      <c r="CV23" s="221"/>
      <c r="CW23" s="221"/>
      <c r="CX23" s="221"/>
      <c r="CY23" s="221"/>
      <c r="CZ23" s="221"/>
      <c r="DA23" s="221"/>
      <c r="DB23" s="221"/>
      <c r="DC23" s="221"/>
      <c r="DD23" s="221"/>
      <c r="DE23" s="221"/>
      <c r="DF23" s="221"/>
      <c r="DG23" s="221"/>
      <c r="DH23" s="221"/>
      <c r="DI23" s="221"/>
      <c r="DJ23" s="221"/>
      <c r="DK23" s="221"/>
      <c r="DL23" s="221"/>
      <c r="DM23" s="221"/>
      <c r="DN23" s="222"/>
    </row>
    <row r="24" spans="1:118" ht="28.5" thickBot="1" x14ac:dyDescent="0.7">
      <c r="A24" s="185" t="s">
        <v>364</v>
      </c>
      <c r="B24" s="228"/>
      <c r="C24" s="464"/>
      <c r="D24" s="465"/>
      <c r="E24" s="465"/>
      <c r="F24" s="465"/>
      <c r="G24" s="465"/>
      <c r="H24" s="465"/>
      <c r="I24" s="465"/>
      <c r="J24" s="465"/>
      <c r="K24" s="465"/>
      <c r="L24" s="465"/>
      <c r="M24" s="465"/>
      <c r="N24" s="465"/>
      <c r="O24" s="465"/>
      <c r="P24" s="465"/>
      <c r="Q24" s="465"/>
      <c r="R24" s="465"/>
      <c r="S24" s="465"/>
      <c r="T24" s="465"/>
      <c r="U24" s="465"/>
      <c r="V24" s="465"/>
      <c r="W24" s="465"/>
      <c r="X24" s="465"/>
      <c r="Y24" s="465"/>
      <c r="Z24" s="465"/>
      <c r="AA24" s="465"/>
      <c r="AB24" s="465"/>
      <c r="AC24" s="465"/>
      <c r="AD24" s="465"/>
      <c r="AE24" s="465"/>
      <c r="AF24" s="465"/>
      <c r="AG24" s="465"/>
      <c r="AH24" s="465"/>
      <c r="AI24" s="465"/>
      <c r="AJ24" s="465"/>
      <c r="AK24" s="465"/>
      <c r="AL24" s="466"/>
      <c r="AM24" s="473" t="s">
        <v>458</v>
      </c>
      <c r="AN24" s="474"/>
      <c r="AO24" s="474"/>
      <c r="AP24" s="474"/>
      <c r="AQ24" s="474"/>
      <c r="AR24" s="474"/>
      <c r="AS24" s="474"/>
      <c r="AT24" s="474"/>
      <c r="AU24" s="474"/>
      <c r="AV24" s="475"/>
      <c r="AW24" s="434"/>
      <c r="AX24" s="435"/>
      <c r="AY24" s="435"/>
      <c r="AZ24" s="435"/>
      <c r="BA24" s="435"/>
      <c r="BB24" s="435"/>
      <c r="BC24" s="435"/>
      <c r="BD24" s="435"/>
      <c r="BE24" s="435"/>
      <c r="BF24" s="435"/>
      <c r="BG24" s="435"/>
      <c r="BH24" s="435"/>
      <c r="BI24" s="435"/>
      <c r="BJ24" s="435"/>
      <c r="BK24" s="435"/>
      <c r="BL24" s="435"/>
      <c r="BM24" s="435"/>
      <c r="BN24" s="435"/>
      <c r="BO24" s="435"/>
      <c r="BP24" s="435"/>
      <c r="BQ24" s="435"/>
      <c r="BR24" s="435"/>
      <c r="BS24" s="435"/>
      <c r="BT24" s="435"/>
      <c r="BU24" s="435"/>
      <c r="BV24" s="435"/>
      <c r="BW24" s="435"/>
      <c r="BX24" s="435"/>
      <c r="BY24" s="435"/>
      <c r="BZ24" s="435"/>
      <c r="CA24" s="435"/>
      <c r="CB24" s="435"/>
      <c r="CC24" s="435"/>
      <c r="CD24" s="435"/>
      <c r="CE24" s="435"/>
      <c r="CF24" s="435"/>
      <c r="CG24" s="435"/>
      <c r="CH24" s="435"/>
      <c r="CI24" s="435"/>
      <c r="CJ24" s="435"/>
      <c r="CK24" s="435"/>
      <c r="CL24" s="435"/>
      <c r="CM24" s="435"/>
      <c r="CN24" s="435"/>
      <c r="CO24" s="436"/>
      <c r="CP24" s="240" t="s">
        <v>463</v>
      </c>
      <c r="CQ24" s="241"/>
      <c r="CR24" s="241"/>
      <c r="CS24" s="241"/>
      <c r="CT24" s="241"/>
      <c r="CU24" s="241"/>
      <c r="CV24" s="241"/>
      <c r="CW24" s="241"/>
      <c r="CX24" s="241"/>
      <c r="CY24" s="241"/>
      <c r="CZ24" s="241"/>
      <c r="DA24" s="241"/>
      <c r="DB24" s="241"/>
      <c r="DC24" s="241"/>
      <c r="DD24" s="241"/>
      <c r="DE24" s="241"/>
      <c r="DF24" s="241"/>
      <c r="DG24" s="241"/>
      <c r="DH24" s="241"/>
      <c r="DI24" s="241"/>
      <c r="DJ24" s="241"/>
      <c r="DK24" s="241"/>
      <c r="DL24" s="241"/>
      <c r="DM24" s="241"/>
      <c r="DN24" s="242"/>
    </row>
    <row r="25" spans="1:118" ht="24.75" thickTop="1" x14ac:dyDescent="0.55000000000000004">
      <c r="AM25" t="s">
        <v>457</v>
      </c>
    </row>
  </sheetData>
  <mergeCells count="119">
    <mergeCell ref="AW22:CO24"/>
    <mergeCell ref="A4:B4"/>
    <mergeCell ref="A1:B2"/>
    <mergeCell ref="A3:B3"/>
    <mergeCell ref="A5:B6"/>
    <mergeCell ref="AM5:AN5"/>
    <mergeCell ref="AO5:AP5"/>
    <mergeCell ref="AQ5:AR5"/>
    <mergeCell ref="AS5:AT5"/>
    <mergeCell ref="AU5:AV5"/>
    <mergeCell ref="C22:AL24"/>
    <mergeCell ref="AM22:AV22"/>
    <mergeCell ref="AM23:AV23"/>
    <mergeCell ref="AM24:AV24"/>
    <mergeCell ref="A9:B9"/>
    <mergeCell ref="C5:D5"/>
    <mergeCell ref="C4:D4"/>
    <mergeCell ref="E4:F4"/>
    <mergeCell ref="E5:F5"/>
    <mergeCell ref="C1:AL1"/>
    <mergeCell ref="C2:AL2"/>
    <mergeCell ref="M4:N4"/>
    <mergeCell ref="K3:N3"/>
    <mergeCell ref="K5:L5"/>
    <mergeCell ref="M5:N5"/>
    <mergeCell ref="C3:J3"/>
    <mergeCell ref="G4:H4"/>
    <mergeCell ref="G5:H5"/>
    <mergeCell ref="I4:J4"/>
    <mergeCell ref="Q3:T3"/>
    <mergeCell ref="Q4:R4"/>
    <mergeCell ref="S4:T4"/>
    <mergeCell ref="Q5:R5"/>
    <mergeCell ref="S5:T5"/>
    <mergeCell ref="I5:J5"/>
    <mergeCell ref="K4:L4"/>
    <mergeCell ref="O3:P3"/>
    <mergeCell ref="O4:P4"/>
    <mergeCell ref="O5:P5"/>
    <mergeCell ref="Y3:AB3"/>
    <mergeCell ref="Y4:Z4"/>
    <mergeCell ref="AA4:AB4"/>
    <mergeCell ref="Y5:Z5"/>
    <mergeCell ref="AA5:AB5"/>
    <mergeCell ref="U3:X3"/>
    <mergeCell ref="U4:V4"/>
    <mergeCell ref="W4:X4"/>
    <mergeCell ref="U5:V5"/>
    <mergeCell ref="W5:X5"/>
    <mergeCell ref="AI5:AJ5"/>
    <mergeCell ref="AK5:AL5"/>
    <mergeCell ref="AC3:AH3"/>
    <mergeCell ref="AC4:AD4"/>
    <mergeCell ref="AE4:AF4"/>
    <mergeCell ref="AG4:AH4"/>
    <mergeCell ref="AC5:AD5"/>
    <mergeCell ref="AE5:AF5"/>
    <mergeCell ref="AG5:AH5"/>
    <mergeCell ref="AW1:CO1"/>
    <mergeCell ref="AW2:CO2"/>
    <mergeCell ref="AW3:BA3"/>
    <mergeCell ref="BB3:BF3"/>
    <mergeCell ref="BG3:BK3"/>
    <mergeCell ref="BL3:BP3"/>
    <mergeCell ref="BQ3:BU3"/>
    <mergeCell ref="AI3:AL3"/>
    <mergeCell ref="AI4:AJ4"/>
    <mergeCell ref="AK4:AL4"/>
    <mergeCell ref="AS3:AT3"/>
    <mergeCell ref="AU3:AV3"/>
    <mergeCell ref="AM1:AV1"/>
    <mergeCell ref="AM2:AV2"/>
    <mergeCell ref="AM3:AN3"/>
    <mergeCell ref="AO3:AP3"/>
    <mergeCell ref="AQ3:AR3"/>
    <mergeCell ref="CP2:CT2"/>
    <mergeCell ref="CP3:CT3"/>
    <mergeCell ref="CP4:CP9"/>
    <mergeCell ref="CR4:CR9"/>
    <mergeCell ref="CS4:CS9"/>
    <mergeCell ref="CQ4:CQ9"/>
    <mergeCell ref="CT4:CT9"/>
    <mergeCell ref="BV3:BZ3"/>
    <mergeCell ref="CA3:CE3"/>
    <mergeCell ref="CF3:CJ3"/>
    <mergeCell ref="CK3:CO3"/>
    <mergeCell ref="DC4:DC9"/>
    <mergeCell ref="DD4:DD9"/>
    <mergeCell ref="CU2:CY2"/>
    <mergeCell ref="CU3:CY3"/>
    <mergeCell ref="CU4:CU9"/>
    <mergeCell ref="CV4:CV9"/>
    <mergeCell ref="CW4:CW9"/>
    <mergeCell ref="CX4:CX9"/>
    <mergeCell ref="CY4:CY9"/>
    <mergeCell ref="CP1:DN1"/>
    <mergeCell ref="CP22:DN22"/>
    <mergeCell ref="CP24:DN24"/>
    <mergeCell ref="AW7:CO9"/>
    <mergeCell ref="C7:AV9"/>
    <mergeCell ref="DE2:DI2"/>
    <mergeCell ref="DE3:DI3"/>
    <mergeCell ref="DE4:DE9"/>
    <mergeCell ref="DF4:DF9"/>
    <mergeCell ref="DG4:DG9"/>
    <mergeCell ref="DH4:DH9"/>
    <mergeCell ref="DI4:DI9"/>
    <mergeCell ref="DJ2:DN2"/>
    <mergeCell ref="DJ3:DN3"/>
    <mergeCell ref="DJ4:DJ9"/>
    <mergeCell ref="DK4:DK9"/>
    <mergeCell ref="DL4:DL9"/>
    <mergeCell ref="DM4:DM9"/>
    <mergeCell ref="DN4:DN9"/>
    <mergeCell ref="CZ2:DD2"/>
    <mergeCell ref="CZ3:DD3"/>
    <mergeCell ref="CZ4:CZ9"/>
    <mergeCell ref="DA4:DA9"/>
    <mergeCell ref="DB4:DB9"/>
  </mergeCells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33"/>
  <sheetViews>
    <sheetView view="pageLayout" topLeftCell="A7" zoomScaleNormal="100" workbookViewId="0">
      <selection activeCell="B15" sqref="B15"/>
    </sheetView>
  </sheetViews>
  <sheetFormatPr defaultRowHeight="24" x14ac:dyDescent="0.55000000000000004"/>
  <cols>
    <col min="1" max="1" width="6.25" style="36" customWidth="1"/>
    <col min="2" max="2" width="19.75" customWidth="1"/>
    <col min="3" max="14" width="3.125" customWidth="1"/>
    <col min="15" max="15" width="4.625" customWidth="1"/>
    <col min="16" max="16" width="4.875" customWidth="1"/>
    <col min="17" max="17" width="6.75" customWidth="1"/>
  </cols>
  <sheetData>
    <row r="1" spans="1:17" x14ac:dyDescent="0.55000000000000004">
      <c r="A1" s="494" t="s">
        <v>197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493"/>
      <c r="O1" s="493"/>
      <c r="P1" s="493"/>
      <c r="Q1" s="493"/>
    </row>
    <row r="2" spans="1:17" x14ac:dyDescent="0.55000000000000004">
      <c r="A2" s="494" t="s">
        <v>166</v>
      </c>
      <c r="B2" s="493"/>
      <c r="C2" s="493"/>
      <c r="D2" s="493"/>
      <c r="E2" s="493"/>
      <c r="F2" s="493"/>
      <c r="G2" s="493"/>
      <c r="H2" s="493"/>
      <c r="I2" s="493"/>
      <c r="J2" s="493"/>
      <c r="K2" s="493"/>
      <c r="L2" s="493"/>
      <c r="M2" s="493"/>
      <c r="N2" s="493"/>
      <c r="O2" s="493"/>
      <c r="P2" s="493"/>
      <c r="Q2" s="493"/>
    </row>
    <row r="3" spans="1:17" x14ac:dyDescent="0.55000000000000004">
      <c r="B3" s="54" t="s">
        <v>161</v>
      </c>
      <c r="D3" s="493">
        <f>แบบกรอก!$B$7</f>
        <v>0</v>
      </c>
      <c r="E3" s="493"/>
      <c r="G3" s="28" t="s">
        <v>162</v>
      </c>
      <c r="K3" s="494">
        <f>แบบกรอก!$B$8</f>
        <v>0</v>
      </c>
      <c r="L3" s="494"/>
      <c r="M3" s="494"/>
      <c r="N3" s="494"/>
      <c r="O3" s="494"/>
    </row>
    <row r="4" spans="1:17" ht="13.5" customHeight="1" x14ac:dyDescent="0.55000000000000004"/>
    <row r="5" spans="1:17" x14ac:dyDescent="0.55000000000000004">
      <c r="B5" s="53" t="s">
        <v>239</v>
      </c>
    </row>
    <row r="6" spans="1:17" x14ac:dyDescent="0.55000000000000004">
      <c r="B6" s="1" t="s">
        <v>240</v>
      </c>
    </row>
    <row r="7" spans="1:17" x14ac:dyDescent="0.55000000000000004">
      <c r="B7" s="1" t="s">
        <v>241</v>
      </c>
    </row>
    <row r="8" spans="1:17" x14ac:dyDescent="0.55000000000000004">
      <c r="B8" s="1" t="s">
        <v>242</v>
      </c>
    </row>
    <row r="9" spans="1:17" ht="14.25" customHeight="1" x14ac:dyDescent="0.55000000000000004"/>
    <row r="10" spans="1:17" ht="34.5" customHeight="1" x14ac:dyDescent="0.55000000000000004">
      <c r="A10" s="497" t="s">
        <v>139</v>
      </c>
      <c r="B10" s="512"/>
      <c r="C10" s="497" t="s">
        <v>243</v>
      </c>
      <c r="D10" s="497"/>
      <c r="E10" s="497"/>
      <c r="F10" s="497"/>
      <c r="G10" s="497" t="s">
        <v>244</v>
      </c>
      <c r="H10" s="497"/>
      <c r="I10" s="497"/>
      <c r="J10" s="497"/>
      <c r="K10" s="497" t="s">
        <v>245</v>
      </c>
      <c r="L10" s="497"/>
      <c r="M10" s="497"/>
      <c r="N10" s="497"/>
      <c r="O10" s="517" t="s">
        <v>148</v>
      </c>
      <c r="P10" s="517" t="s">
        <v>149</v>
      </c>
      <c r="Q10" s="525" t="s">
        <v>70</v>
      </c>
    </row>
    <row r="11" spans="1:17" ht="37.5" customHeight="1" x14ac:dyDescent="0.55000000000000004">
      <c r="A11" s="497"/>
      <c r="B11" s="512"/>
      <c r="C11" s="30">
        <v>1</v>
      </c>
      <c r="D11" s="30">
        <v>2</v>
      </c>
      <c r="E11" s="30">
        <v>3</v>
      </c>
      <c r="F11" s="30">
        <v>4</v>
      </c>
      <c r="G11" s="30">
        <v>1</v>
      </c>
      <c r="H11" s="30">
        <v>2</v>
      </c>
      <c r="I11" s="30">
        <v>3</v>
      </c>
      <c r="J11" s="30">
        <v>4</v>
      </c>
      <c r="K11" s="30">
        <v>1</v>
      </c>
      <c r="L11" s="30">
        <v>2</v>
      </c>
      <c r="M11" s="30">
        <v>3</v>
      </c>
      <c r="N11" s="30">
        <v>4</v>
      </c>
      <c r="O11" s="517"/>
      <c r="P11" s="517"/>
      <c r="Q11" s="525"/>
    </row>
    <row r="12" spans="1:17" x14ac:dyDescent="0.55000000000000004">
      <c r="A12" s="37">
        <v>1</v>
      </c>
      <c r="B12" s="72"/>
      <c r="C12" s="112"/>
      <c r="D12" s="112">
        <f>แบบกรอก!AC10</f>
        <v>0</v>
      </c>
      <c r="E12" s="112"/>
      <c r="F12" s="112">
        <f>แบบกรอก!AD10</f>
        <v>0</v>
      </c>
      <c r="G12" s="112"/>
      <c r="H12" s="112">
        <f>แบบกรอก!AE10</f>
        <v>0</v>
      </c>
      <c r="I12" s="112"/>
      <c r="J12" s="112">
        <f>แบบกรอก!AF10</f>
        <v>0</v>
      </c>
      <c r="K12" s="112"/>
      <c r="L12" s="112">
        <f>แบบกรอก!AG10</f>
        <v>0</v>
      </c>
      <c r="M12" s="112"/>
      <c r="N12" s="112">
        <f>แบบกรอก!AH10</f>
        <v>0</v>
      </c>
      <c r="O12" s="112">
        <f>D12+F12+H12+J12+L12+N12</f>
        <v>0</v>
      </c>
      <c r="P12" s="112">
        <f>O12*100/18</f>
        <v>0</v>
      </c>
      <c r="Q12" s="112" t="str">
        <f>IF(P12&lt;60,"ไม่ผ่าน",IF(P12&lt;70,"ผ่าน",IF(P12&lt;80,"ดี",IF(P12&gt;=80,"ดีเยี่ยม"))))</f>
        <v>ไม่ผ่าน</v>
      </c>
    </row>
    <row r="13" spans="1:17" x14ac:dyDescent="0.55000000000000004">
      <c r="A13" s="37">
        <v>2</v>
      </c>
      <c r="B13" s="72">
        <f>แบบกรอก!$B$11</f>
        <v>0</v>
      </c>
      <c r="C13" s="112"/>
      <c r="D13" s="112">
        <f>แบบกรอก!AC11</f>
        <v>0</v>
      </c>
      <c r="E13" s="112"/>
      <c r="F13" s="112">
        <f>แบบกรอก!AD11</f>
        <v>0</v>
      </c>
      <c r="G13" s="112"/>
      <c r="H13" s="112">
        <f>แบบกรอก!AE11</f>
        <v>0</v>
      </c>
      <c r="I13" s="112"/>
      <c r="J13" s="112">
        <f>แบบกรอก!AF11</f>
        <v>0</v>
      </c>
      <c r="K13" s="112"/>
      <c r="L13" s="112">
        <f>แบบกรอก!AG11</f>
        <v>0</v>
      </c>
      <c r="M13" s="112"/>
      <c r="N13" s="112">
        <f>แบบกรอก!AH11</f>
        <v>0</v>
      </c>
      <c r="O13" s="112">
        <f t="shared" ref="O13:O23" si="0">D13+F13+H13+J13+L13+N13</f>
        <v>0</v>
      </c>
      <c r="P13" s="112">
        <f t="shared" ref="P13:P23" si="1">O13*100/18</f>
        <v>0</v>
      </c>
      <c r="Q13" s="201" t="str">
        <f t="shared" ref="Q13:Q23" si="2">IF(P13&lt;60,"ไม่ผ่าน",IF(P13&lt;70,"ผ่าน",IF(P13&lt;80,"ดี",IF(P13&gt;=80,"ดีเยี่ยม"))))</f>
        <v>ไม่ผ่าน</v>
      </c>
    </row>
    <row r="14" spans="1:17" x14ac:dyDescent="0.55000000000000004">
      <c r="A14" s="37">
        <v>3</v>
      </c>
      <c r="B14" s="72">
        <f>แบบกรอก!$B$12</f>
        <v>0</v>
      </c>
      <c r="C14" s="112"/>
      <c r="D14" s="112">
        <f>แบบกรอก!AC12</f>
        <v>0</v>
      </c>
      <c r="E14" s="112"/>
      <c r="F14" s="112">
        <f>แบบกรอก!AD12</f>
        <v>0</v>
      </c>
      <c r="G14" s="112"/>
      <c r="H14" s="112">
        <f>แบบกรอก!AE12</f>
        <v>0</v>
      </c>
      <c r="I14" s="112"/>
      <c r="J14" s="112">
        <f>แบบกรอก!AF12</f>
        <v>0</v>
      </c>
      <c r="K14" s="112"/>
      <c r="L14" s="112">
        <f>แบบกรอก!AG12</f>
        <v>0</v>
      </c>
      <c r="M14" s="112"/>
      <c r="N14" s="112">
        <f>แบบกรอก!AH12</f>
        <v>0</v>
      </c>
      <c r="O14" s="112">
        <f t="shared" si="0"/>
        <v>0</v>
      </c>
      <c r="P14" s="112">
        <f t="shared" si="1"/>
        <v>0</v>
      </c>
      <c r="Q14" s="201" t="str">
        <f t="shared" si="2"/>
        <v>ไม่ผ่าน</v>
      </c>
    </row>
    <row r="15" spans="1:17" x14ac:dyDescent="0.55000000000000004">
      <c r="A15" s="37">
        <v>4</v>
      </c>
      <c r="B15" s="72">
        <f>แบบกรอก!$B$13</f>
        <v>0</v>
      </c>
      <c r="C15" s="112"/>
      <c r="D15" s="112">
        <f>แบบกรอก!AC13</f>
        <v>0</v>
      </c>
      <c r="E15" s="112"/>
      <c r="F15" s="112">
        <f>แบบกรอก!AD13</f>
        <v>0</v>
      </c>
      <c r="G15" s="112"/>
      <c r="H15" s="112">
        <f>แบบกรอก!AE13</f>
        <v>0</v>
      </c>
      <c r="I15" s="112"/>
      <c r="J15" s="112">
        <f>แบบกรอก!AF13</f>
        <v>0</v>
      </c>
      <c r="K15" s="112"/>
      <c r="L15" s="112">
        <f>แบบกรอก!AG13</f>
        <v>0</v>
      </c>
      <c r="M15" s="112"/>
      <c r="N15" s="112">
        <f>แบบกรอก!AH13</f>
        <v>0</v>
      </c>
      <c r="O15" s="112">
        <f t="shared" si="0"/>
        <v>0</v>
      </c>
      <c r="P15" s="112">
        <f t="shared" si="1"/>
        <v>0</v>
      </c>
      <c r="Q15" s="201" t="str">
        <f t="shared" si="2"/>
        <v>ไม่ผ่าน</v>
      </c>
    </row>
    <row r="16" spans="1:17" x14ac:dyDescent="0.55000000000000004">
      <c r="A16" s="37">
        <v>5</v>
      </c>
      <c r="B16" s="72">
        <f>แบบกรอก!$B$14</f>
        <v>0</v>
      </c>
      <c r="C16" s="112"/>
      <c r="D16" s="112">
        <f>แบบกรอก!AC14</f>
        <v>0</v>
      </c>
      <c r="E16" s="112"/>
      <c r="F16" s="112">
        <f>แบบกรอก!AD14</f>
        <v>0</v>
      </c>
      <c r="G16" s="112"/>
      <c r="H16" s="112">
        <f>แบบกรอก!AE14</f>
        <v>0</v>
      </c>
      <c r="I16" s="112"/>
      <c r="J16" s="112">
        <f>แบบกรอก!AF14</f>
        <v>0</v>
      </c>
      <c r="K16" s="112"/>
      <c r="L16" s="112">
        <f>แบบกรอก!AG14</f>
        <v>0</v>
      </c>
      <c r="M16" s="112"/>
      <c r="N16" s="112">
        <f>แบบกรอก!AH14</f>
        <v>0</v>
      </c>
      <c r="O16" s="112">
        <f t="shared" si="0"/>
        <v>0</v>
      </c>
      <c r="P16" s="112">
        <f t="shared" si="1"/>
        <v>0</v>
      </c>
      <c r="Q16" s="201" t="str">
        <f t="shared" si="2"/>
        <v>ไม่ผ่าน</v>
      </c>
    </row>
    <row r="17" spans="1:17" x14ac:dyDescent="0.55000000000000004">
      <c r="A17" s="37">
        <v>6</v>
      </c>
      <c r="B17" s="72">
        <f>แบบกรอก!$B$15</f>
        <v>0</v>
      </c>
      <c r="C17" s="112"/>
      <c r="D17" s="112">
        <f>แบบกรอก!AC15</f>
        <v>0</v>
      </c>
      <c r="E17" s="112"/>
      <c r="F17" s="112">
        <f>แบบกรอก!AD15</f>
        <v>0</v>
      </c>
      <c r="G17" s="112"/>
      <c r="H17" s="112">
        <f>แบบกรอก!AE15</f>
        <v>0</v>
      </c>
      <c r="I17" s="112"/>
      <c r="J17" s="112">
        <f>แบบกรอก!AF15</f>
        <v>0</v>
      </c>
      <c r="K17" s="112"/>
      <c r="L17" s="112">
        <f>แบบกรอก!AG15</f>
        <v>0</v>
      </c>
      <c r="M17" s="112"/>
      <c r="N17" s="112">
        <f>แบบกรอก!AH15</f>
        <v>0</v>
      </c>
      <c r="O17" s="112">
        <f t="shared" si="0"/>
        <v>0</v>
      </c>
      <c r="P17" s="112">
        <f t="shared" si="1"/>
        <v>0</v>
      </c>
      <c r="Q17" s="201" t="str">
        <f t="shared" si="2"/>
        <v>ไม่ผ่าน</v>
      </c>
    </row>
    <row r="18" spans="1:17" x14ac:dyDescent="0.55000000000000004">
      <c r="A18" s="37">
        <v>7</v>
      </c>
      <c r="B18" s="72">
        <f>แบบกรอก!$B$16</f>
        <v>0</v>
      </c>
      <c r="C18" s="112"/>
      <c r="D18" s="112">
        <f>แบบกรอก!AC16</f>
        <v>0</v>
      </c>
      <c r="E18" s="112"/>
      <c r="F18" s="112">
        <f>แบบกรอก!AD16</f>
        <v>0</v>
      </c>
      <c r="G18" s="112"/>
      <c r="H18" s="112">
        <f>แบบกรอก!AE16</f>
        <v>0</v>
      </c>
      <c r="I18" s="112"/>
      <c r="J18" s="112">
        <f>แบบกรอก!AF16</f>
        <v>0</v>
      </c>
      <c r="K18" s="112"/>
      <c r="L18" s="112">
        <f>แบบกรอก!AG16</f>
        <v>0</v>
      </c>
      <c r="M18" s="112"/>
      <c r="N18" s="112">
        <f>แบบกรอก!AH16</f>
        <v>0</v>
      </c>
      <c r="O18" s="112">
        <f t="shared" si="0"/>
        <v>0</v>
      </c>
      <c r="P18" s="112">
        <f t="shared" si="1"/>
        <v>0</v>
      </c>
      <c r="Q18" s="201" t="str">
        <f t="shared" si="2"/>
        <v>ไม่ผ่าน</v>
      </c>
    </row>
    <row r="19" spans="1:17" x14ac:dyDescent="0.55000000000000004">
      <c r="A19" s="37">
        <v>8</v>
      </c>
      <c r="B19" s="72">
        <f>แบบกรอก!$B$17</f>
        <v>0</v>
      </c>
      <c r="C19" s="112"/>
      <c r="D19" s="112">
        <f>แบบกรอก!AC17</f>
        <v>0</v>
      </c>
      <c r="E19" s="112"/>
      <c r="F19" s="112">
        <f>แบบกรอก!AD17</f>
        <v>0</v>
      </c>
      <c r="G19" s="112"/>
      <c r="H19" s="112">
        <f>แบบกรอก!AE17</f>
        <v>0</v>
      </c>
      <c r="I19" s="112"/>
      <c r="J19" s="112">
        <f>แบบกรอก!AF17</f>
        <v>0</v>
      </c>
      <c r="K19" s="112"/>
      <c r="L19" s="112">
        <f>แบบกรอก!AG17</f>
        <v>0</v>
      </c>
      <c r="M19" s="112"/>
      <c r="N19" s="112">
        <f>แบบกรอก!AH17</f>
        <v>0</v>
      </c>
      <c r="O19" s="112">
        <f t="shared" si="0"/>
        <v>0</v>
      </c>
      <c r="P19" s="112">
        <f t="shared" si="1"/>
        <v>0</v>
      </c>
      <c r="Q19" s="201" t="str">
        <f t="shared" si="2"/>
        <v>ไม่ผ่าน</v>
      </c>
    </row>
    <row r="20" spans="1:17" x14ac:dyDescent="0.55000000000000004">
      <c r="A20" s="37">
        <v>9</v>
      </c>
      <c r="B20" s="72">
        <f>แบบกรอก!$B$18</f>
        <v>0</v>
      </c>
      <c r="C20" s="112"/>
      <c r="D20" s="112">
        <f>แบบกรอก!AC18</f>
        <v>0</v>
      </c>
      <c r="E20" s="112"/>
      <c r="F20" s="112">
        <f>แบบกรอก!AD18</f>
        <v>0</v>
      </c>
      <c r="G20" s="112"/>
      <c r="H20" s="112">
        <f>แบบกรอก!AE18</f>
        <v>0</v>
      </c>
      <c r="I20" s="112"/>
      <c r="J20" s="112">
        <f>แบบกรอก!AF18</f>
        <v>0</v>
      </c>
      <c r="K20" s="112"/>
      <c r="L20" s="112">
        <f>แบบกรอก!AG18</f>
        <v>0</v>
      </c>
      <c r="M20" s="112"/>
      <c r="N20" s="112">
        <f>แบบกรอก!AH18</f>
        <v>0</v>
      </c>
      <c r="O20" s="112">
        <f t="shared" si="0"/>
        <v>0</v>
      </c>
      <c r="P20" s="112">
        <f t="shared" si="1"/>
        <v>0</v>
      </c>
      <c r="Q20" s="201" t="str">
        <f t="shared" si="2"/>
        <v>ไม่ผ่าน</v>
      </c>
    </row>
    <row r="21" spans="1:17" x14ac:dyDescent="0.55000000000000004">
      <c r="A21" s="37">
        <v>10</v>
      </c>
      <c r="B21" s="72">
        <f>แบบกรอก!$B$19</f>
        <v>0</v>
      </c>
      <c r="C21" s="112"/>
      <c r="D21" s="112">
        <f>แบบกรอก!AC19</f>
        <v>0</v>
      </c>
      <c r="E21" s="112"/>
      <c r="F21" s="112">
        <f>แบบกรอก!AD19</f>
        <v>0</v>
      </c>
      <c r="G21" s="112"/>
      <c r="H21" s="112">
        <f>แบบกรอก!AE19</f>
        <v>0</v>
      </c>
      <c r="I21" s="112"/>
      <c r="J21" s="112">
        <f>แบบกรอก!AF19</f>
        <v>0</v>
      </c>
      <c r="K21" s="112"/>
      <c r="L21" s="112">
        <f>แบบกรอก!AG19</f>
        <v>0</v>
      </c>
      <c r="M21" s="112"/>
      <c r="N21" s="112">
        <f>แบบกรอก!AH19</f>
        <v>0</v>
      </c>
      <c r="O21" s="112">
        <f t="shared" si="0"/>
        <v>0</v>
      </c>
      <c r="P21" s="112">
        <f t="shared" si="1"/>
        <v>0</v>
      </c>
      <c r="Q21" s="201" t="str">
        <f t="shared" si="2"/>
        <v>ไม่ผ่าน</v>
      </c>
    </row>
    <row r="22" spans="1:17" x14ac:dyDescent="0.55000000000000004">
      <c r="A22" s="37">
        <v>11</v>
      </c>
      <c r="B22" s="72">
        <f>แบบกรอก!$B$20</f>
        <v>0</v>
      </c>
      <c r="C22" s="112"/>
      <c r="D22" s="112">
        <f>แบบกรอก!AC20</f>
        <v>0</v>
      </c>
      <c r="E22" s="112"/>
      <c r="F22" s="112">
        <f>แบบกรอก!AD20</f>
        <v>0</v>
      </c>
      <c r="G22" s="112"/>
      <c r="H22" s="112">
        <f>แบบกรอก!AE20</f>
        <v>0</v>
      </c>
      <c r="I22" s="112"/>
      <c r="J22" s="112">
        <f>แบบกรอก!AF20</f>
        <v>0</v>
      </c>
      <c r="K22" s="112"/>
      <c r="L22" s="112">
        <f>แบบกรอก!AG20</f>
        <v>0</v>
      </c>
      <c r="M22" s="112"/>
      <c r="N22" s="112">
        <f>แบบกรอก!AH20</f>
        <v>0</v>
      </c>
      <c r="O22" s="112">
        <f t="shared" si="0"/>
        <v>0</v>
      </c>
      <c r="P22" s="112">
        <f t="shared" si="1"/>
        <v>0</v>
      </c>
      <c r="Q22" s="201" t="str">
        <f t="shared" si="2"/>
        <v>ไม่ผ่าน</v>
      </c>
    </row>
    <row r="23" spans="1:17" x14ac:dyDescent="0.55000000000000004">
      <c r="A23" s="37">
        <v>12</v>
      </c>
      <c r="B23" s="72">
        <f>แบบกรอก!$B$21</f>
        <v>0</v>
      </c>
      <c r="C23" s="112"/>
      <c r="D23" s="112">
        <f>แบบกรอก!AC21</f>
        <v>0</v>
      </c>
      <c r="E23" s="112"/>
      <c r="F23" s="112">
        <f>แบบกรอก!AD21</f>
        <v>0</v>
      </c>
      <c r="G23" s="112"/>
      <c r="H23" s="112">
        <f>แบบกรอก!AE21</f>
        <v>0</v>
      </c>
      <c r="I23" s="112"/>
      <c r="J23" s="112">
        <f>แบบกรอก!AF21</f>
        <v>0</v>
      </c>
      <c r="K23" s="112"/>
      <c r="L23" s="112">
        <f>แบบกรอก!AG21</f>
        <v>0</v>
      </c>
      <c r="M23" s="112"/>
      <c r="N23" s="112">
        <f>แบบกรอก!AH21</f>
        <v>0</v>
      </c>
      <c r="O23" s="112">
        <f t="shared" si="0"/>
        <v>0</v>
      </c>
      <c r="P23" s="112">
        <f t="shared" si="1"/>
        <v>0</v>
      </c>
      <c r="Q23" s="201" t="str">
        <f t="shared" si="2"/>
        <v>ไม่ผ่าน</v>
      </c>
    </row>
    <row r="24" spans="1:17" x14ac:dyDescent="0.55000000000000004">
      <c r="A24" s="37">
        <v>13</v>
      </c>
      <c r="B24" s="4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</row>
    <row r="25" spans="1:17" x14ac:dyDescent="0.55000000000000004">
      <c r="A25" s="37">
        <v>14</v>
      </c>
      <c r="B25" s="4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</row>
    <row r="26" spans="1:17" x14ac:dyDescent="0.55000000000000004">
      <c r="A26" s="37">
        <v>15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1:17" x14ac:dyDescent="0.55000000000000004">
      <c r="A27" s="518" t="s">
        <v>174</v>
      </c>
      <c r="B27" s="51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pans="1:17" x14ac:dyDescent="0.55000000000000004">
      <c r="A28" s="518" t="s">
        <v>207</v>
      </c>
      <c r="B28" s="51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x14ac:dyDescent="0.55000000000000004">
      <c r="A29" s="518" t="s">
        <v>149</v>
      </c>
      <c r="B29" s="512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17" x14ac:dyDescent="0.55000000000000004">
      <c r="A30" s="518" t="s">
        <v>70</v>
      </c>
      <c r="B30" s="512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</row>
    <row r="32" spans="1:17" x14ac:dyDescent="0.55000000000000004">
      <c r="B32" s="29" t="s">
        <v>218</v>
      </c>
      <c r="C32" t="s">
        <v>226</v>
      </c>
    </row>
    <row r="33" spans="2:12" x14ac:dyDescent="0.55000000000000004">
      <c r="B33" s="29" t="s">
        <v>163</v>
      </c>
      <c r="C33" s="493">
        <f>แบบกรอก!$B$22</f>
        <v>0</v>
      </c>
      <c r="D33" s="493"/>
      <c r="E33" s="493"/>
      <c r="F33" s="493"/>
      <c r="G33" s="493"/>
      <c r="H33" s="493"/>
      <c r="I33" s="493"/>
      <c r="J33" s="493"/>
      <c r="K33" s="493"/>
      <c r="L33" t="s">
        <v>164</v>
      </c>
    </row>
  </sheetData>
  <sheetProtection sheet="1" objects="1" scenarios="1"/>
  <mergeCells count="17">
    <mergeCell ref="A1:Q1"/>
    <mergeCell ref="A2:Q2"/>
    <mergeCell ref="D3:E3"/>
    <mergeCell ref="K3:O3"/>
    <mergeCell ref="C10:F10"/>
    <mergeCell ref="G10:J10"/>
    <mergeCell ref="K10:N10"/>
    <mergeCell ref="A10:A11"/>
    <mergeCell ref="B10:B11"/>
    <mergeCell ref="O10:O11"/>
    <mergeCell ref="C33:K33"/>
    <mergeCell ref="P10:P11"/>
    <mergeCell ref="Q10:Q11"/>
    <mergeCell ref="A27:B27"/>
    <mergeCell ref="A28:B28"/>
    <mergeCell ref="A29:B29"/>
    <mergeCell ref="A30:B30"/>
  </mergeCells>
  <pageMargins left="0.7" right="0.7" top="0.75" bottom="0.75" header="0.3" footer="0.3"/>
  <pageSetup paperSize="9" orientation="portrait" r:id="rId1"/>
  <headerFooter>
    <oddHeader>&amp;Cหน้า 9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32"/>
  <sheetViews>
    <sheetView view="pageLayout" topLeftCell="A7" zoomScaleNormal="100" workbookViewId="0">
      <selection activeCell="D10" sqref="D10"/>
    </sheetView>
  </sheetViews>
  <sheetFormatPr defaultRowHeight="24" x14ac:dyDescent="0.55000000000000004"/>
  <cols>
    <col min="1" max="1" width="6.25" style="36" customWidth="1"/>
    <col min="2" max="2" width="18.5" customWidth="1"/>
    <col min="3" max="10" width="4.625" customWidth="1"/>
    <col min="11" max="11" width="5.625" customWidth="1"/>
    <col min="12" max="12" width="6.75" customWidth="1"/>
    <col min="13" max="13" width="6.875" customWidth="1"/>
  </cols>
  <sheetData>
    <row r="1" spans="1:13" x14ac:dyDescent="0.55000000000000004">
      <c r="A1" s="494" t="s">
        <v>197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</row>
    <row r="2" spans="1:13" x14ac:dyDescent="0.55000000000000004">
      <c r="A2" s="494" t="s">
        <v>166</v>
      </c>
      <c r="B2" s="493"/>
      <c r="C2" s="493"/>
      <c r="D2" s="493"/>
      <c r="E2" s="493"/>
      <c r="F2" s="493"/>
      <c r="G2" s="493"/>
      <c r="H2" s="493"/>
      <c r="I2" s="493"/>
      <c r="J2" s="493"/>
      <c r="K2" s="493"/>
      <c r="L2" s="493"/>
      <c r="M2" s="493"/>
    </row>
    <row r="3" spans="1:13" x14ac:dyDescent="0.55000000000000004">
      <c r="B3" s="54" t="s">
        <v>161</v>
      </c>
      <c r="D3">
        <f>แบบกรอก!$B$7</f>
        <v>0</v>
      </c>
      <c r="F3" s="28" t="s">
        <v>162</v>
      </c>
      <c r="I3" s="494">
        <f>แบบกรอก!$B$8</f>
        <v>0</v>
      </c>
      <c r="J3" s="494"/>
      <c r="K3" s="494"/>
    </row>
    <row r="4" spans="1:13" ht="13.5" customHeight="1" x14ac:dyDescent="0.55000000000000004"/>
    <row r="5" spans="1:13" x14ac:dyDescent="0.55000000000000004">
      <c r="B5" s="53" t="s">
        <v>246</v>
      </c>
    </row>
    <row r="6" spans="1:13" x14ac:dyDescent="0.55000000000000004">
      <c r="B6" s="1" t="s">
        <v>247</v>
      </c>
    </row>
    <row r="7" spans="1:13" s="34" customFormat="1" ht="39" customHeight="1" x14ac:dyDescent="0.55000000000000004">
      <c r="B7" s="38" t="s">
        <v>248</v>
      </c>
    </row>
    <row r="8" spans="1:13" ht="34.5" customHeight="1" x14ac:dyDescent="0.55000000000000004">
      <c r="A8" s="509" t="s">
        <v>139</v>
      </c>
      <c r="B8" s="512"/>
      <c r="C8" s="497" t="s">
        <v>249</v>
      </c>
      <c r="D8" s="497"/>
      <c r="E8" s="497"/>
      <c r="F8" s="497"/>
      <c r="G8" s="497" t="s">
        <v>250</v>
      </c>
      <c r="H8" s="497"/>
      <c r="I8" s="497"/>
      <c r="J8" s="497"/>
      <c r="K8" s="517" t="s">
        <v>148</v>
      </c>
      <c r="L8" s="517" t="s">
        <v>149</v>
      </c>
      <c r="M8" s="517" t="s">
        <v>70</v>
      </c>
    </row>
    <row r="9" spans="1:13" ht="31.5" customHeight="1" x14ac:dyDescent="0.55000000000000004">
      <c r="A9" s="509"/>
      <c r="B9" s="512"/>
      <c r="C9" s="31">
        <v>1</v>
      </c>
      <c r="D9" s="31">
        <v>2</v>
      </c>
      <c r="E9" s="31">
        <v>3</v>
      </c>
      <c r="F9" s="31">
        <v>4</v>
      </c>
      <c r="G9" s="31">
        <v>1</v>
      </c>
      <c r="H9" s="31">
        <v>2</v>
      </c>
      <c r="I9" s="31">
        <v>3</v>
      </c>
      <c r="J9" s="31">
        <v>4</v>
      </c>
      <c r="K9" s="517"/>
      <c r="L9" s="517"/>
      <c r="M9" s="517"/>
    </row>
    <row r="10" spans="1:13" x14ac:dyDescent="0.55000000000000004">
      <c r="A10" s="37">
        <v>1</v>
      </c>
      <c r="B10" s="72">
        <f>แบบกรอก!$B$10</f>
        <v>0</v>
      </c>
      <c r="C10" s="112"/>
      <c r="D10" s="112">
        <f>แบบกรอก!AI10</f>
        <v>0</v>
      </c>
      <c r="E10" s="112"/>
      <c r="F10" s="112">
        <f>แบบกรอก!AJ10</f>
        <v>0</v>
      </c>
      <c r="G10" s="112"/>
      <c r="H10" s="112">
        <f>แบบกรอก!AK10</f>
        <v>0</v>
      </c>
      <c r="I10" s="112"/>
      <c r="J10" s="112">
        <f>แบบกรอก!AL10</f>
        <v>0</v>
      </c>
      <c r="K10" s="112">
        <f>D10+F10+H10+J10</f>
        <v>0</v>
      </c>
      <c r="L10" s="186">
        <f>K10*100/12</f>
        <v>0</v>
      </c>
      <c r="M10" s="112" t="str">
        <f>IF(L10&lt;60,"ไม่ผ่าน",IF(L10&lt;70,"ผ่าน",IF(L10&lt;80,"ดี",IF(L10&gt;=80,"ดีเยี่ยม"))))</f>
        <v>ไม่ผ่าน</v>
      </c>
    </row>
    <row r="11" spans="1:13" x14ac:dyDescent="0.55000000000000004">
      <c r="A11" s="37">
        <v>2</v>
      </c>
      <c r="B11" s="72">
        <f>แบบกรอก!$B$11</f>
        <v>0</v>
      </c>
      <c r="C11" s="112"/>
      <c r="D11" s="112">
        <f>แบบกรอก!AI11</f>
        <v>0</v>
      </c>
      <c r="E11" s="112"/>
      <c r="F11" s="112">
        <f>แบบกรอก!AJ11</f>
        <v>0</v>
      </c>
      <c r="G11" s="112"/>
      <c r="H11" s="112">
        <f>แบบกรอก!AK11</f>
        <v>0</v>
      </c>
      <c r="I11" s="112"/>
      <c r="J11" s="112">
        <f>แบบกรอก!AL11</f>
        <v>0</v>
      </c>
      <c r="K11" s="112">
        <f t="shared" ref="K11:K21" si="0">D11+F11+H11+J11</f>
        <v>0</v>
      </c>
      <c r="L11" s="186">
        <f t="shared" ref="L11:L21" si="1">K11*100/12</f>
        <v>0</v>
      </c>
      <c r="M11" s="201" t="str">
        <f t="shared" ref="M11:M21" si="2">IF(L11&lt;60,"ไม่ผ่าน",IF(L11&lt;70,"ผ่าน",IF(L11&lt;80,"ดี",IF(L11&gt;=80,"ดีเยี่ยม"))))</f>
        <v>ไม่ผ่าน</v>
      </c>
    </row>
    <row r="12" spans="1:13" x14ac:dyDescent="0.55000000000000004">
      <c r="A12" s="37">
        <v>3</v>
      </c>
      <c r="B12" s="72">
        <f>แบบกรอก!$B$12</f>
        <v>0</v>
      </c>
      <c r="C12" s="112"/>
      <c r="D12" s="112">
        <f>แบบกรอก!AI12</f>
        <v>0</v>
      </c>
      <c r="E12" s="112"/>
      <c r="F12" s="112">
        <f>แบบกรอก!AJ12</f>
        <v>0</v>
      </c>
      <c r="G12" s="112"/>
      <c r="H12" s="112">
        <f>แบบกรอก!AK12</f>
        <v>0</v>
      </c>
      <c r="I12" s="112"/>
      <c r="J12" s="112">
        <f>แบบกรอก!AL12</f>
        <v>0</v>
      </c>
      <c r="K12" s="112">
        <f t="shared" si="0"/>
        <v>0</v>
      </c>
      <c r="L12" s="186">
        <f t="shared" si="1"/>
        <v>0</v>
      </c>
      <c r="M12" s="201" t="str">
        <f t="shared" si="2"/>
        <v>ไม่ผ่าน</v>
      </c>
    </row>
    <row r="13" spans="1:13" x14ac:dyDescent="0.55000000000000004">
      <c r="A13" s="37">
        <v>4</v>
      </c>
      <c r="B13" s="72">
        <f>แบบกรอก!$B$13</f>
        <v>0</v>
      </c>
      <c r="C13" s="112"/>
      <c r="D13" s="112">
        <f>แบบกรอก!AI13</f>
        <v>0</v>
      </c>
      <c r="E13" s="112"/>
      <c r="F13" s="112">
        <f>แบบกรอก!AJ13</f>
        <v>0</v>
      </c>
      <c r="G13" s="112"/>
      <c r="H13" s="112">
        <f>แบบกรอก!AK13</f>
        <v>0</v>
      </c>
      <c r="I13" s="112"/>
      <c r="J13" s="112">
        <f>แบบกรอก!AL13</f>
        <v>0</v>
      </c>
      <c r="K13" s="112">
        <f t="shared" si="0"/>
        <v>0</v>
      </c>
      <c r="L13" s="186">
        <f t="shared" si="1"/>
        <v>0</v>
      </c>
      <c r="M13" s="201" t="str">
        <f t="shared" si="2"/>
        <v>ไม่ผ่าน</v>
      </c>
    </row>
    <row r="14" spans="1:13" x14ac:dyDescent="0.55000000000000004">
      <c r="A14" s="37">
        <v>5</v>
      </c>
      <c r="B14" s="72">
        <f>แบบกรอก!$B$14</f>
        <v>0</v>
      </c>
      <c r="C14" s="112"/>
      <c r="D14" s="112">
        <f>แบบกรอก!AI14</f>
        <v>0</v>
      </c>
      <c r="E14" s="112"/>
      <c r="F14" s="112">
        <f>แบบกรอก!AJ14</f>
        <v>0</v>
      </c>
      <c r="G14" s="112"/>
      <c r="H14" s="112">
        <f>แบบกรอก!AK14</f>
        <v>0</v>
      </c>
      <c r="I14" s="112"/>
      <c r="J14" s="112">
        <f>แบบกรอก!AL14</f>
        <v>0</v>
      </c>
      <c r="K14" s="112">
        <f t="shared" si="0"/>
        <v>0</v>
      </c>
      <c r="L14" s="186">
        <f t="shared" si="1"/>
        <v>0</v>
      </c>
      <c r="M14" s="201" t="str">
        <f t="shared" si="2"/>
        <v>ไม่ผ่าน</v>
      </c>
    </row>
    <row r="15" spans="1:13" x14ac:dyDescent="0.55000000000000004">
      <c r="A15" s="37">
        <v>6</v>
      </c>
      <c r="B15" s="72">
        <f>แบบกรอก!$B$15</f>
        <v>0</v>
      </c>
      <c r="C15" s="112"/>
      <c r="D15" s="112">
        <f>แบบกรอก!AI15</f>
        <v>0</v>
      </c>
      <c r="E15" s="112"/>
      <c r="F15" s="112">
        <f>แบบกรอก!AJ15</f>
        <v>0</v>
      </c>
      <c r="G15" s="112"/>
      <c r="H15" s="112">
        <f>แบบกรอก!AK15</f>
        <v>0</v>
      </c>
      <c r="I15" s="112"/>
      <c r="J15" s="112">
        <f>แบบกรอก!AL15</f>
        <v>0</v>
      </c>
      <c r="K15" s="112">
        <f t="shared" si="0"/>
        <v>0</v>
      </c>
      <c r="L15" s="186">
        <f t="shared" si="1"/>
        <v>0</v>
      </c>
      <c r="M15" s="201" t="str">
        <f t="shared" si="2"/>
        <v>ไม่ผ่าน</v>
      </c>
    </row>
    <row r="16" spans="1:13" x14ac:dyDescent="0.55000000000000004">
      <c r="A16" s="37">
        <v>7</v>
      </c>
      <c r="B16" s="72">
        <f>แบบกรอก!$B$16</f>
        <v>0</v>
      </c>
      <c r="C16" s="112"/>
      <c r="D16" s="112">
        <f>แบบกรอก!AI16</f>
        <v>0</v>
      </c>
      <c r="E16" s="112"/>
      <c r="F16" s="112">
        <f>แบบกรอก!AJ16</f>
        <v>0</v>
      </c>
      <c r="G16" s="112"/>
      <c r="H16" s="112">
        <f>แบบกรอก!AK16</f>
        <v>0</v>
      </c>
      <c r="I16" s="112"/>
      <c r="J16" s="112">
        <f>แบบกรอก!AL16</f>
        <v>0</v>
      </c>
      <c r="K16" s="112">
        <f t="shared" si="0"/>
        <v>0</v>
      </c>
      <c r="L16" s="186">
        <f t="shared" si="1"/>
        <v>0</v>
      </c>
      <c r="M16" s="201" t="str">
        <f t="shared" si="2"/>
        <v>ไม่ผ่าน</v>
      </c>
    </row>
    <row r="17" spans="1:13" x14ac:dyDescent="0.55000000000000004">
      <c r="A17" s="37">
        <v>8</v>
      </c>
      <c r="B17" s="72">
        <f>แบบกรอก!$B$17</f>
        <v>0</v>
      </c>
      <c r="C17" s="112"/>
      <c r="D17" s="112">
        <f>แบบกรอก!AI17</f>
        <v>0</v>
      </c>
      <c r="E17" s="112"/>
      <c r="F17" s="112">
        <f>แบบกรอก!AJ17</f>
        <v>0</v>
      </c>
      <c r="G17" s="112"/>
      <c r="H17" s="112">
        <f>แบบกรอก!AK17</f>
        <v>0</v>
      </c>
      <c r="I17" s="112"/>
      <c r="J17" s="112">
        <f>แบบกรอก!AL17</f>
        <v>0</v>
      </c>
      <c r="K17" s="112">
        <f t="shared" si="0"/>
        <v>0</v>
      </c>
      <c r="L17" s="186">
        <f t="shared" si="1"/>
        <v>0</v>
      </c>
      <c r="M17" s="201" t="str">
        <f t="shared" si="2"/>
        <v>ไม่ผ่าน</v>
      </c>
    </row>
    <row r="18" spans="1:13" x14ac:dyDescent="0.55000000000000004">
      <c r="A18" s="37">
        <v>9</v>
      </c>
      <c r="B18" s="72">
        <f>แบบกรอก!$B$18</f>
        <v>0</v>
      </c>
      <c r="C18" s="112"/>
      <c r="D18" s="112">
        <f>แบบกรอก!AI18</f>
        <v>0</v>
      </c>
      <c r="E18" s="112"/>
      <c r="F18" s="112">
        <f>แบบกรอก!AJ18</f>
        <v>0</v>
      </c>
      <c r="G18" s="112"/>
      <c r="H18" s="112">
        <f>แบบกรอก!AK18</f>
        <v>0</v>
      </c>
      <c r="I18" s="112"/>
      <c r="J18" s="112">
        <f>แบบกรอก!AL18</f>
        <v>0</v>
      </c>
      <c r="K18" s="112">
        <f t="shared" si="0"/>
        <v>0</v>
      </c>
      <c r="L18" s="186">
        <f t="shared" si="1"/>
        <v>0</v>
      </c>
      <c r="M18" s="201" t="str">
        <f t="shared" si="2"/>
        <v>ไม่ผ่าน</v>
      </c>
    </row>
    <row r="19" spans="1:13" x14ac:dyDescent="0.55000000000000004">
      <c r="A19" s="37">
        <v>10</v>
      </c>
      <c r="B19" s="72">
        <f>แบบกรอก!$B$19</f>
        <v>0</v>
      </c>
      <c r="C19" s="112"/>
      <c r="D19" s="112">
        <f>แบบกรอก!AI19</f>
        <v>0</v>
      </c>
      <c r="E19" s="112"/>
      <c r="F19" s="112">
        <f>แบบกรอก!AJ19</f>
        <v>0</v>
      </c>
      <c r="G19" s="112"/>
      <c r="H19" s="112">
        <f>แบบกรอก!AK19</f>
        <v>0</v>
      </c>
      <c r="I19" s="112"/>
      <c r="J19" s="112">
        <f>แบบกรอก!AL19</f>
        <v>0</v>
      </c>
      <c r="K19" s="112">
        <f t="shared" si="0"/>
        <v>0</v>
      </c>
      <c r="L19" s="186">
        <f t="shared" si="1"/>
        <v>0</v>
      </c>
      <c r="M19" s="201" t="str">
        <f t="shared" si="2"/>
        <v>ไม่ผ่าน</v>
      </c>
    </row>
    <row r="20" spans="1:13" x14ac:dyDescent="0.55000000000000004">
      <c r="A20" s="37">
        <v>11</v>
      </c>
      <c r="B20" s="72">
        <f>แบบกรอก!$B$20</f>
        <v>0</v>
      </c>
      <c r="C20" s="112"/>
      <c r="D20" s="112">
        <f>แบบกรอก!AI20</f>
        <v>0</v>
      </c>
      <c r="E20" s="112"/>
      <c r="F20" s="112">
        <f>แบบกรอก!AJ20</f>
        <v>0</v>
      </c>
      <c r="G20" s="112"/>
      <c r="H20" s="112">
        <f>แบบกรอก!AK20</f>
        <v>0</v>
      </c>
      <c r="I20" s="112"/>
      <c r="J20" s="112">
        <f>แบบกรอก!AL20</f>
        <v>0</v>
      </c>
      <c r="K20" s="112">
        <f t="shared" si="0"/>
        <v>0</v>
      </c>
      <c r="L20" s="186">
        <f t="shared" si="1"/>
        <v>0</v>
      </c>
      <c r="M20" s="201" t="str">
        <f t="shared" si="2"/>
        <v>ไม่ผ่าน</v>
      </c>
    </row>
    <row r="21" spans="1:13" x14ac:dyDescent="0.55000000000000004">
      <c r="A21" s="37">
        <v>12</v>
      </c>
      <c r="B21" s="72">
        <f>แบบกรอก!$B$21</f>
        <v>0</v>
      </c>
      <c r="C21" s="112"/>
      <c r="D21" s="112">
        <f>แบบกรอก!AI21</f>
        <v>0</v>
      </c>
      <c r="E21" s="112"/>
      <c r="F21" s="112">
        <f>แบบกรอก!AJ21</f>
        <v>0</v>
      </c>
      <c r="G21" s="112"/>
      <c r="H21" s="112">
        <f>แบบกรอก!AK21</f>
        <v>0</v>
      </c>
      <c r="I21" s="112"/>
      <c r="J21" s="112">
        <f>แบบกรอก!AL21</f>
        <v>0</v>
      </c>
      <c r="K21" s="112">
        <f t="shared" si="0"/>
        <v>0</v>
      </c>
      <c r="L21" s="186">
        <f t="shared" si="1"/>
        <v>0</v>
      </c>
      <c r="M21" s="201" t="str">
        <f t="shared" si="2"/>
        <v>ไม่ผ่าน</v>
      </c>
    </row>
    <row r="22" spans="1:13" x14ac:dyDescent="0.55000000000000004">
      <c r="A22" s="37">
        <v>13</v>
      </c>
      <c r="B22" s="7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</row>
    <row r="23" spans="1:13" x14ac:dyDescent="0.55000000000000004">
      <c r="A23" s="37">
        <v>14</v>
      </c>
      <c r="B23" s="7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 x14ac:dyDescent="0.55000000000000004">
      <c r="A24" s="37">
        <v>15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1:13" x14ac:dyDescent="0.55000000000000004">
      <c r="A25" s="518" t="s">
        <v>174</v>
      </c>
      <c r="B25" s="51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pans="1:13" x14ac:dyDescent="0.55000000000000004">
      <c r="A26" s="518" t="s">
        <v>207</v>
      </c>
      <c r="B26" s="51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3" x14ac:dyDescent="0.55000000000000004">
      <c r="A27" s="518" t="s">
        <v>149</v>
      </c>
      <c r="B27" s="51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3" x14ac:dyDescent="0.55000000000000004">
      <c r="A28" s="518" t="s">
        <v>70</v>
      </c>
      <c r="B28" s="51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31" spans="1:13" x14ac:dyDescent="0.55000000000000004">
      <c r="B31" s="29" t="s">
        <v>218</v>
      </c>
      <c r="C31" t="s">
        <v>251</v>
      </c>
    </row>
    <row r="32" spans="1:13" x14ac:dyDescent="0.55000000000000004">
      <c r="B32" s="29" t="s">
        <v>163</v>
      </c>
      <c r="C32" s="493">
        <f>แบบกรอก!$B$22</f>
        <v>0</v>
      </c>
      <c r="D32" s="493"/>
      <c r="E32" s="493"/>
      <c r="F32" s="493"/>
      <c r="G32" s="493"/>
      <c r="H32" s="493"/>
      <c r="I32" t="s">
        <v>164</v>
      </c>
    </row>
  </sheetData>
  <sheetProtection sheet="1" objects="1" scenarios="1"/>
  <mergeCells count="15">
    <mergeCell ref="A1:M1"/>
    <mergeCell ref="A2:M2"/>
    <mergeCell ref="I3:K3"/>
    <mergeCell ref="C8:F8"/>
    <mergeCell ref="G8:J8"/>
    <mergeCell ref="A8:A9"/>
    <mergeCell ref="B8:B9"/>
    <mergeCell ref="K8:K9"/>
    <mergeCell ref="L8:L9"/>
    <mergeCell ref="M8:M9"/>
    <mergeCell ref="A25:B25"/>
    <mergeCell ref="A26:B26"/>
    <mergeCell ref="A27:B27"/>
    <mergeCell ref="A28:B28"/>
    <mergeCell ref="C32:H32"/>
  </mergeCells>
  <pageMargins left="0.7" right="0.7" top="0.75" bottom="0.75" header="0.3" footer="0.3"/>
  <pageSetup paperSize="9" orientation="portrait" r:id="rId1"/>
  <headerFooter>
    <oddHeader>&amp;Cหน้า 10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C23"/>
  <sheetViews>
    <sheetView view="pageLayout" topLeftCell="A10" zoomScaleNormal="100" workbookViewId="0">
      <selection activeCell="B18" sqref="B18"/>
    </sheetView>
  </sheetViews>
  <sheetFormatPr defaultRowHeight="24" x14ac:dyDescent="0.55000000000000004"/>
  <cols>
    <col min="1" max="1" width="4.625" customWidth="1"/>
    <col min="2" max="2" width="23.125" customWidth="1"/>
    <col min="3" max="4" width="3.375" customWidth="1"/>
    <col min="5" max="5" width="3.875" customWidth="1"/>
    <col min="6" max="6" width="3.375" customWidth="1"/>
    <col min="7" max="7" width="3.125" customWidth="1"/>
    <col min="8" max="8" width="3.875" customWidth="1"/>
    <col min="9" max="9" width="3" customWidth="1"/>
    <col min="10" max="10" width="2.75" customWidth="1"/>
    <col min="11" max="11" width="3.875" customWidth="1"/>
    <col min="12" max="12" width="3.5" customWidth="1"/>
    <col min="13" max="13" width="2.875" customWidth="1"/>
    <col min="14" max="14" width="3.875" customWidth="1"/>
    <col min="15" max="15" width="2.875" customWidth="1"/>
    <col min="16" max="16" width="2.625" customWidth="1"/>
    <col min="17" max="17" width="3.875" customWidth="1"/>
    <col min="18" max="19" width="3.125" customWidth="1"/>
    <col min="20" max="20" width="4.125" customWidth="1"/>
    <col min="21" max="21" width="3.125" customWidth="1"/>
    <col min="22" max="22" width="3" customWidth="1"/>
    <col min="23" max="23" width="3.875" customWidth="1"/>
    <col min="24" max="25" width="3.25" customWidth="1"/>
    <col min="26" max="26" width="3.875" customWidth="1"/>
    <col min="27" max="27" width="6.5" customWidth="1"/>
    <col min="28" max="28" width="6.75" customWidth="1"/>
    <col min="29" max="29" width="9" customWidth="1"/>
    <col min="30" max="30" width="4.625" customWidth="1"/>
  </cols>
  <sheetData>
    <row r="1" spans="1:29" x14ac:dyDescent="0.55000000000000004">
      <c r="A1" s="494" t="s">
        <v>252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493"/>
      <c r="O1" s="493"/>
      <c r="P1" s="493"/>
      <c r="Q1" s="493"/>
      <c r="R1" s="493"/>
      <c r="S1" s="493"/>
      <c r="T1" s="493"/>
      <c r="U1" s="493"/>
      <c r="V1" s="493"/>
      <c r="W1" s="493"/>
      <c r="X1" s="493"/>
      <c r="Y1" s="493"/>
      <c r="Z1" s="493"/>
      <c r="AA1" s="493"/>
      <c r="AB1" s="493"/>
    </row>
    <row r="2" spans="1:29" x14ac:dyDescent="0.55000000000000004">
      <c r="A2" s="494" t="s">
        <v>261</v>
      </c>
      <c r="B2" s="494"/>
      <c r="C2" s="494"/>
      <c r="D2" s="494"/>
      <c r="E2" s="494"/>
      <c r="F2" s="494"/>
      <c r="G2" s="494"/>
      <c r="H2" s="494"/>
      <c r="I2" s="494"/>
      <c r="J2" s="494"/>
      <c r="K2" s="494"/>
      <c r="L2" s="494"/>
      <c r="M2" s="494"/>
      <c r="N2" s="494"/>
      <c r="O2" s="494"/>
      <c r="P2" s="494"/>
      <c r="Q2" s="494"/>
      <c r="R2" s="494"/>
      <c r="S2" s="494"/>
      <c r="T2" s="494"/>
      <c r="U2" s="494"/>
      <c r="V2" s="494"/>
      <c r="W2" s="494"/>
      <c r="X2" s="494"/>
      <c r="Y2" s="494"/>
      <c r="Z2" s="494"/>
      <c r="AA2" s="494"/>
      <c r="AB2" s="494"/>
    </row>
    <row r="3" spans="1:29" x14ac:dyDescent="0.55000000000000004">
      <c r="A3" s="32"/>
      <c r="B3" s="32"/>
      <c r="C3" s="32"/>
      <c r="D3" s="32"/>
      <c r="E3" s="32"/>
      <c r="F3" s="494" t="s">
        <v>161</v>
      </c>
      <c r="G3" s="493"/>
      <c r="H3" s="493"/>
      <c r="I3" s="493"/>
      <c r="J3" s="493"/>
      <c r="K3" s="494">
        <f>แบบกรอก!$B$7</f>
        <v>0</v>
      </c>
      <c r="L3" s="493"/>
      <c r="M3" s="32"/>
      <c r="N3" s="494" t="s">
        <v>162</v>
      </c>
      <c r="O3" s="493"/>
      <c r="P3" s="493"/>
      <c r="Q3" s="494">
        <f>แบบกรอก!$B$8</f>
        <v>0</v>
      </c>
      <c r="R3" s="493"/>
      <c r="S3" s="493"/>
      <c r="T3" s="493"/>
      <c r="U3" s="32"/>
      <c r="V3" s="32"/>
      <c r="W3" s="32"/>
      <c r="X3" s="32"/>
      <c r="Y3" s="32"/>
      <c r="Z3" s="32"/>
      <c r="AA3" s="32"/>
      <c r="AB3" s="32"/>
    </row>
    <row r="4" spans="1:29" ht="9" customHeight="1" x14ac:dyDescent="0.55000000000000004"/>
    <row r="5" spans="1:29" x14ac:dyDescent="0.55000000000000004">
      <c r="A5" s="497" t="s">
        <v>139</v>
      </c>
      <c r="B5" s="509" t="s">
        <v>167</v>
      </c>
      <c r="C5" s="509" t="s">
        <v>253</v>
      </c>
      <c r="D5" s="509"/>
      <c r="E5" s="509"/>
      <c r="F5" s="509" t="s">
        <v>254</v>
      </c>
      <c r="G5" s="509"/>
      <c r="H5" s="509"/>
      <c r="I5" s="509" t="s">
        <v>255</v>
      </c>
      <c r="J5" s="509"/>
      <c r="K5" s="509"/>
      <c r="L5" s="509" t="s">
        <v>256</v>
      </c>
      <c r="M5" s="509"/>
      <c r="N5" s="509"/>
      <c r="O5" s="509" t="s">
        <v>257</v>
      </c>
      <c r="P5" s="509"/>
      <c r="Q5" s="509"/>
      <c r="R5" s="509" t="s">
        <v>258</v>
      </c>
      <c r="S5" s="509"/>
      <c r="T5" s="509"/>
      <c r="U5" s="509" t="s">
        <v>259</v>
      </c>
      <c r="V5" s="509"/>
      <c r="W5" s="509"/>
      <c r="X5" s="509" t="s">
        <v>260</v>
      </c>
      <c r="Y5" s="509"/>
      <c r="Z5" s="509"/>
      <c r="AA5" s="517" t="s">
        <v>174</v>
      </c>
      <c r="AB5" s="522" t="s">
        <v>149</v>
      </c>
      <c r="AC5" s="526" t="s">
        <v>159</v>
      </c>
    </row>
    <row r="6" spans="1:29" ht="50.25" customHeight="1" x14ac:dyDescent="0.55000000000000004">
      <c r="A6" s="497"/>
      <c r="B6" s="509"/>
      <c r="C6" s="62" t="s">
        <v>154</v>
      </c>
      <c r="D6" s="62" t="s">
        <v>155</v>
      </c>
      <c r="E6" s="62" t="s">
        <v>158</v>
      </c>
      <c r="F6" s="62" t="s">
        <v>154</v>
      </c>
      <c r="G6" s="62" t="s">
        <v>155</v>
      </c>
      <c r="H6" s="62" t="s">
        <v>158</v>
      </c>
      <c r="I6" s="62" t="s">
        <v>154</v>
      </c>
      <c r="J6" s="62" t="s">
        <v>155</v>
      </c>
      <c r="K6" s="62" t="s">
        <v>158</v>
      </c>
      <c r="L6" s="62" t="s">
        <v>154</v>
      </c>
      <c r="M6" s="62" t="s">
        <v>155</v>
      </c>
      <c r="N6" s="62" t="s">
        <v>158</v>
      </c>
      <c r="O6" s="62" t="s">
        <v>154</v>
      </c>
      <c r="P6" s="62" t="s">
        <v>155</v>
      </c>
      <c r="Q6" s="62" t="s">
        <v>158</v>
      </c>
      <c r="R6" s="62" t="s">
        <v>154</v>
      </c>
      <c r="S6" s="62" t="s">
        <v>155</v>
      </c>
      <c r="T6" s="62" t="s">
        <v>158</v>
      </c>
      <c r="U6" s="62" t="s">
        <v>154</v>
      </c>
      <c r="V6" s="62" t="s">
        <v>155</v>
      </c>
      <c r="W6" s="62" t="s">
        <v>158</v>
      </c>
      <c r="X6" s="62" t="s">
        <v>154</v>
      </c>
      <c r="Y6" s="62" t="s">
        <v>155</v>
      </c>
      <c r="Z6" s="62" t="s">
        <v>158</v>
      </c>
      <c r="AA6" s="517"/>
      <c r="AB6" s="523"/>
      <c r="AC6" s="526"/>
    </row>
    <row r="7" spans="1:29" x14ac:dyDescent="0.55000000000000004">
      <c r="A7" s="187">
        <v>1</v>
      </c>
      <c r="B7" s="72">
        <f>แบบกรอก!$B$10</f>
        <v>0</v>
      </c>
      <c r="C7" s="187"/>
      <c r="D7" s="187"/>
      <c r="E7" s="187">
        <f>น.3!S13/8</f>
        <v>0</v>
      </c>
      <c r="F7" s="187"/>
      <c r="G7" s="187"/>
      <c r="H7" s="187">
        <f>น.4!K11/4</f>
        <v>0</v>
      </c>
      <c r="I7" s="187"/>
      <c r="J7" s="187"/>
      <c r="K7" s="187">
        <f>น.5!G10/2</f>
        <v>0</v>
      </c>
      <c r="L7" s="187"/>
      <c r="M7" s="187"/>
      <c r="N7" s="187">
        <f>น.6!K12/4</f>
        <v>0</v>
      </c>
      <c r="O7" s="187"/>
      <c r="P7" s="187"/>
      <c r="Q7" s="187">
        <f>น.7!K11/4</f>
        <v>0</v>
      </c>
      <c r="R7" s="187"/>
      <c r="S7" s="187"/>
      <c r="T7" s="187">
        <f>น.8!K11/4</f>
        <v>0</v>
      </c>
      <c r="U7" s="187"/>
      <c r="V7" s="187"/>
      <c r="W7" s="187">
        <f>น.9!O12/6</f>
        <v>0</v>
      </c>
      <c r="X7" s="187"/>
      <c r="Y7" s="187"/>
      <c r="Z7" s="187">
        <f>น.10!K10/4</f>
        <v>0</v>
      </c>
      <c r="AA7" s="187">
        <f>E7+H7+K7+N7+Q7+T7+W7+Z7</f>
        <v>0</v>
      </c>
      <c r="AB7" s="186">
        <f>AA7*100/24</f>
        <v>0</v>
      </c>
      <c r="AC7" s="187" t="str">
        <f>IF(AB7&lt;60,"ไม่ผ่าน",IF(AB7&lt;70,"ผ่าน",IF(AB7&lt;80,"ดี",IF(AB7&gt;=80,"ดีเยี่ยม"))))</f>
        <v>ไม่ผ่าน</v>
      </c>
    </row>
    <row r="8" spans="1:29" x14ac:dyDescent="0.55000000000000004">
      <c r="A8" s="187">
        <v>2</v>
      </c>
      <c r="B8" s="72">
        <f>แบบกรอก!$B$11</f>
        <v>0</v>
      </c>
      <c r="C8" s="187"/>
      <c r="D8" s="187"/>
      <c r="E8" s="187">
        <f>น.3!S14/8</f>
        <v>0</v>
      </c>
      <c r="F8" s="187"/>
      <c r="G8" s="187"/>
      <c r="H8" s="187">
        <f>น.4!K12/4</f>
        <v>0</v>
      </c>
      <c r="I8" s="187"/>
      <c r="J8" s="187"/>
      <c r="K8" s="187">
        <f>น.5!G11/2</f>
        <v>0</v>
      </c>
      <c r="L8" s="187"/>
      <c r="M8" s="187"/>
      <c r="N8" s="187">
        <f>น.6!K13/4</f>
        <v>0</v>
      </c>
      <c r="O8" s="187"/>
      <c r="P8" s="187"/>
      <c r="Q8" s="187">
        <f>น.7!K12/4</f>
        <v>0</v>
      </c>
      <c r="R8" s="187"/>
      <c r="S8" s="187"/>
      <c r="T8" s="187">
        <f>น.8!K12/4</f>
        <v>0</v>
      </c>
      <c r="U8" s="187"/>
      <c r="V8" s="187"/>
      <c r="W8" s="187">
        <f>น.9!O13/6</f>
        <v>0</v>
      </c>
      <c r="X8" s="187"/>
      <c r="Y8" s="187"/>
      <c r="Z8" s="187">
        <f>น.10!K11/4</f>
        <v>0</v>
      </c>
      <c r="AA8" s="187">
        <f t="shared" ref="AA8:AA18" si="0">E8+H8+K8+N8+Q8+T8+W8+Z8</f>
        <v>0</v>
      </c>
      <c r="AB8" s="186">
        <f t="shared" ref="AB8:AB18" si="1">AA8*100/24</f>
        <v>0</v>
      </c>
      <c r="AC8" s="201" t="str">
        <f t="shared" ref="AC8:AC18" si="2">IF(AB8&lt;60,"ไม่ผ่าน",IF(AB8&lt;70,"ผ่าน",IF(AB8&lt;80,"ดี",IF(AB8&gt;=80,"ดีเยี่ยม"))))</f>
        <v>ไม่ผ่าน</v>
      </c>
    </row>
    <row r="9" spans="1:29" x14ac:dyDescent="0.55000000000000004">
      <c r="A9" s="187">
        <v>3</v>
      </c>
      <c r="B9" s="72">
        <f>แบบกรอก!$B$12</f>
        <v>0</v>
      </c>
      <c r="C9" s="187"/>
      <c r="D9" s="187"/>
      <c r="E9" s="187">
        <f>น.3!S15/8</f>
        <v>0</v>
      </c>
      <c r="F9" s="187"/>
      <c r="G9" s="187"/>
      <c r="H9" s="187">
        <f>น.4!K13/4</f>
        <v>0</v>
      </c>
      <c r="I9" s="187"/>
      <c r="J9" s="187"/>
      <c r="K9" s="187">
        <f>น.5!G12/2</f>
        <v>0</v>
      </c>
      <c r="L9" s="187"/>
      <c r="M9" s="187"/>
      <c r="N9" s="187">
        <f>น.6!K14/4</f>
        <v>0</v>
      </c>
      <c r="O9" s="187"/>
      <c r="P9" s="187"/>
      <c r="Q9" s="187">
        <f>น.7!K13/4</f>
        <v>0</v>
      </c>
      <c r="R9" s="187"/>
      <c r="S9" s="187"/>
      <c r="T9" s="187">
        <f>น.8!K13/4</f>
        <v>0</v>
      </c>
      <c r="U9" s="187"/>
      <c r="V9" s="187"/>
      <c r="W9" s="187">
        <f>น.9!O14/6</f>
        <v>0</v>
      </c>
      <c r="X9" s="187"/>
      <c r="Y9" s="187"/>
      <c r="Z9" s="187">
        <f>น.10!K12/4</f>
        <v>0</v>
      </c>
      <c r="AA9" s="187">
        <f t="shared" si="0"/>
        <v>0</v>
      </c>
      <c r="AB9" s="186">
        <f t="shared" si="1"/>
        <v>0</v>
      </c>
      <c r="AC9" s="201" t="str">
        <f t="shared" si="2"/>
        <v>ไม่ผ่าน</v>
      </c>
    </row>
    <row r="10" spans="1:29" x14ac:dyDescent="0.55000000000000004">
      <c r="A10" s="187">
        <v>4</v>
      </c>
      <c r="B10" s="72">
        <f>แบบกรอก!$B$13</f>
        <v>0</v>
      </c>
      <c r="C10" s="187"/>
      <c r="D10" s="187"/>
      <c r="E10" s="187">
        <f>น.3!S16/8</f>
        <v>0</v>
      </c>
      <c r="F10" s="187"/>
      <c r="G10" s="187"/>
      <c r="H10" s="187">
        <f>น.4!K14/4</f>
        <v>0</v>
      </c>
      <c r="I10" s="187"/>
      <c r="J10" s="187"/>
      <c r="K10" s="187">
        <f>น.5!G13/2</f>
        <v>0</v>
      </c>
      <c r="L10" s="187"/>
      <c r="M10" s="187"/>
      <c r="N10" s="187">
        <f>น.6!K15/4</f>
        <v>0</v>
      </c>
      <c r="O10" s="187"/>
      <c r="P10" s="187"/>
      <c r="Q10" s="187">
        <f>น.7!K14/4</f>
        <v>0</v>
      </c>
      <c r="R10" s="187"/>
      <c r="S10" s="187"/>
      <c r="T10" s="187">
        <f>น.8!K14/4</f>
        <v>0</v>
      </c>
      <c r="U10" s="187"/>
      <c r="V10" s="187"/>
      <c r="W10" s="187">
        <f>น.9!O15/6</f>
        <v>0</v>
      </c>
      <c r="X10" s="187"/>
      <c r="Y10" s="187"/>
      <c r="Z10" s="187">
        <f>น.10!K13/4</f>
        <v>0</v>
      </c>
      <c r="AA10" s="187">
        <f t="shared" si="0"/>
        <v>0</v>
      </c>
      <c r="AB10" s="186">
        <f t="shared" si="1"/>
        <v>0</v>
      </c>
      <c r="AC10" s="201" t="str">
        <f t="shared" si="2"/>
        <v>ไม่ผ่าน</v>
      </c>
    </row>
    <row r="11" spans="1:29" x14ac:dyDescent="0.55000000000000004">
      <c r="A11" s="187">
        <v>5</v>
      </c>
      <c r="B11" s="72">
        <f>แบบกรอก!$B$14</f>
        <v>0</v>
      </c>
      <c r="C11" s="187"/>
      <c r="D11" s="187"/>
      <c r="E11" s="187">
        <f>น.3!S17/8</f>
        <v>0</v>
      </c>
      <c r="F11" s="187"/>
      <c r="G11" s="187"/>
      <c r="H11" s="187">
        <f>น.4!K15/4</f>
        <v>0</v>
      </c>
      <c r="I11" s="187"/>
      <c r="J11" s="187"/>
      <c r="K11" s="187">
        <f>น.5!G14/2</f>
        <v>0</v>
      </c>
      <c r="L11" s="187"/>
      <c r="M11" s="187"/>
      <c r="N11" s="187">
        <f>น.6!K16/4</f>
        <v>0</v>
      </c>
      <c r="O11" s="187"/>
      <c r="P11" s="187"/>
      <c r="Q11" s="187">
        <f>น.7!K15/4</f>
        <v>0</v>
      </c>
      <c r="R11" s="187"/>
      <c r="S11" s="187"/>
      <c r="T11" s="187">
        <f>น.8!K15/4</f>
        <v>0</v>
      </c>
      <c r="U11" s="187"/>
      <c r="V11" s="187"/>
      <c r="W11" s="187">
        <f>น.9!O16/6</f>
        <v>0</v>
      </c>
      <c r="X11" s="187"/>
      <c r="Y11" s="187"/>
      <c r="Z11" s="187">
        <f>น.10!K14/4</f>
        <v>0</v>
      </c>
      <c r="AA11" s="187">
        <f t="shared" si="0"/>
        <v>0</v>
      </c>
      <c r="AB11" s="186">
        <f t="shared" si="1"/>
        <v>0</v>
      </c>
      <c r="AC11" s="201" t="str">
        <f t="shared" si="2"/>
        <v>ไม่ผ่าน</v>
      </c>
    </row>
    <row r="12" spans="1:29" x14ac:dyDescent="0.55000000000000004">
      <c r="A12" s="187">
        <v>6</v>
      </c>
      <c r="B12" s="72">
        <f>แบบกรอก!$B$15</f>
        <v>0</v>
      </c>
      <c r="C12" s="187"/>
      <c r="D12" s="187"/>
      <c r="E12" s="187">
        <f>น.3!S18/8</f>
        <v>0</v>
      </c>
      <c r="F12" s="187"/>
      <c r="G12" s="187"/>
      <c r="H12" s="187">
        <f>น.4!K16/4</f>
        <v>0</v>
      </c>
      <c r="I12" s="187"/>
      <c r="J12" s="187"/>
      <c r="K12" s="187">
        <f>น.5!G15/2</f>
        <v>0</v>
      </c>
      <c r="L12" s="187"/>
      <c r="M12" s="187"/>
      <c r="N12" s="187">
        <f>น.6!K17/4</f>
        <v>0</v>
      </c>
      <c r="O12" s="187"/>
      <c r="P12" s="187"/>
      <c r="Q12" s="187">
        <f>น.7!K16/4</f>
        <v>0</v>
      </c>
      <c r="R12" s="187"/>
      <c r="S12" s="187"/>
      <c r="T12" s="187">
        <f>น.8!K16/4</f>
        <v>0</v>
      </c>
      <c r="U12" s="187"/>
      <c r="V12" s="187"/>
      <c r="W12" s="187">
        <f>น.9!O17/6</f>
        <v>0</v>
      </c>
      <c r="X12" s="187"/>
      <c r="Y12" s="187"/>
      <c r="Z12" s="187">
        <f>น.10!K15/4</f>
        <v>0</v>
      </c>
      <c r="AA12" s="187">
        <f t="shared" si="0"/>
        <v>0</v>
      </c>
      <c r="AB12" s="186">
        <f t="shared" si="1"/>
        <v>0</v>
      </c>
      <c r="AC12" s="201" t="str">
        <f t="shared" si="2"/>
        <v>ไม่ผ่าน</v>
      </c>
    </row>
    <row r="13" spans="1:29" x14ac:dyDescent="0.55000000000000004">
      <c r="A13" s="187">
        <v>7</v>
      </c>
      <c r="B13" s="72">
        <f>แบบกรอก!$B$16</f>
        <v>0</v>
      </c>
      <c r="C13" s="187"/>
      <c r="D13" s="187"/>
      <c r="E13" s="187">
        <f>น.3!S19/8</f>
        <v>0</v>
      </c>
      <c r="F13" s="187"/>
      <c r="G13" s="187"/>
      <c r="H13" s="187">
        <f>น.4!K17/4</f>
        <v>0</v>
      </c>
      <c r="I13" s="187"/>
      <c r="J13" s="187"/>
      <c r="K13" s="187">
        <f>น.5!G16/2</f>
        <v>0</v>
      </c>
      <c r="L13" s="187"/>
      <c r="M13" s="187"/>
      <c r="N13" s="187">
        <f>น.6!K18/4</f>
        <v>0</v>
      </c>
      <c r="O13" s="187"/>
      <c r="P13" s="187"/>
      <c r="Q13" s="187">
        <f>น.7!K17/4</f>
        <v>0</v>
      </c>
      <c r="R13" s="187"/>
      <c r="S13" s="187"/>
      <c r="T13" s="187">
        <f>น.8!K17/4</f>
        <v>0</v>
      </c>
      <c r="U13" s="187"/>
      <c r="V13" s="187"/>
      <c r="W13" s="187">
        <f>น.9!O18/6</f>
        <v>0</v>
      </c>
      <c r="X13" s="187"/>
      <c r="Y13" s="187"/>
      <c r="Z13" s="187">
        <f>น.10!K16/4</f>
        <v>0</v>
      </c>
      <c r="AA13" s="187">
        <f t="shared" si="0"/>
        <v>0</v>
      </c>
      <c r="AB13" s="186">
        <f t="shared" si="1"/>
        <v>0</v>
      </c>
      <c r="AC13" s="201" t="str">
        <f t="shared" si="2"/>
        <v>ไม่ผ่าน</v>
      </c>
    </row>
    <row r="14" spans="1:29" x14ac:dyDescent="0.55000000000000004">
      <c r="A14" s="187">
        <v>8</v>
      </c>
      <c r="B14" s="72">
        <f>แบบกรอก!$B$17</f>
        <v>0</v>
      </c>
      <c r="C14" s="187"/>
      <c r="D14" s="187"/>
      <c r="E14" s="187">
        <f>น.3!S20/8</f>
        <v>0</v>
      </c>
      <c r="F14" s="187"/>
      <c r="G14" s="187"/>
      <c r="H14" s="187">
        <f>น.4!K18/4</f>
        <v>0</v>
      </c>
      <c r="I14" s="187"/>
      <c r="J14" s="187"/>
      <c r="K14" s="187">
        <f>น.5!G17/2</f>
        <v>0</v>
      </c>
      <c r="L14" s="187"/>
      <c r="M14" s="187"/>
      <c r="N14" s="187">
        <f>น.6!K19/4</f>
        <v>0</v>
      </c>
      <c r="O14" s="187"/>
      <c r="P14" s="187"/>
      <c r="Q14" s="187">
        <f>น.7!K18/4</f>
        <v>0</v>
      </c>
      <c r="R14" s="187"/>
      <c r="S14" s="187"/>
      <c r="T14" s="187">
        <f>น.8!K18/4</f>
        <v>0</v>
      </c>
      <c r="U14" s="187"/>
      <c r="V14" s="187"/>
      <c r="W14" s="187">
        <f>น.9!O19/6</f>
        <v>0</v>
      </c>
      <c r="X14" s="187"/>
      <c r="Y14" s="187"/>
      <c r="Z14" s="187">
        <f>น.10!K17/4</f>
        <v>0</v>
      </c>
      <c r="AA14" s="187">
        <f t="shared" si="0"/>
        <v>0</v>
      </c>
      <c r="AB14" s="186">
        <f t="shared" si="1"/>
        <v>0</v>
      </c>
      <c r="AC14" s="201" t="str">
        <f t="shared" si="2"/>
        <v>ไม่ผ่าน</v>
      </c>
    </row>
    <row r="15" spans="1:29" x14ac:dyDescent="0.55000000000000004">
      <c r="A15" s="187">
        <v>9</v>
      </c>
      <c r="B15" s="72">
        <f>แบบกรอก!$B$18</f>
        <v>0</v>
      </c>
      <c r="C15" s="187"/>
      <c r="D15" s="187"/>
      <c r="E15" s="187">
        <f>น.3!S21/8</f>
        <v>0</v>
      </c>
      <c r="F15" s="187"/>
      <c r="G15" s="187"/>
      <c r="H15" s="187">
        <f>น.4!K19/4</f>
        <v>0</v>
      </c>
      <c r="I15" s="187"/>
      <c r="J15" s="187"/>
      <c r="K15" s="187">
        <f>น.5!G18/2</f>
        <v>0</v>
      </c>
      <c r="L15" s="187"/>
      <c r="M15" s="187"/>
      <c r="N15" s="187">
        <f>น.6!K20/4</f>
        <v>0</v>
      </c>
      <c r="O15" s="187"/>
      <c r="P15" s="187"/>
      <c r="Q15" s="187">
        <f>น.7!K19/4</f>
        <v>0</v>
      </c>
      <c r="R15" s="187"/>
      <c r="S15" s="187"/>
      <c r="T15" s="187">
        <f>น.8!K19/4</f>
        <v>0</v>
      </c>
      <c r="U15" s="187"/>
      <c r="V15" s="187"/>
      <c r="W15" s="187">
        <f>น.9!O20/6</f>
        <v>0</v>
      </c>
      <c r="X15" s="187"/>
      <c r="Y15" s="187"/>
      <c r="Z15" s="187">
        <f>น.10!K18/4</f>
        <v>0</v>
      </c>
      <c r="AA15" s="187">
        <f t="shared" si="0"/>
        <v>0</v>
      </c>
      <c r="AB15" s="186">
        <f t="shared" si="1"/>
        <v>0</v>
      </c>
      <c r="AC15" s="201" t="str">
        <f t="shared" si="2"/>
        <v>ไม่ผ่าน</v>
      </c>
    </row>
    <row r="16" spans="1:29" x14ac:dyDescent="0.55000000000000004">
      <c r="A16" s="187">
        <v>10</v>
      </c>
      <c r="B16" s="72">
        <f>แบบกรอก!$B$19</f>
        <v>0</v>
      </c>
      <c r="C16" s="187"/>
      <c r="D16" s="187"/>
      <c r="E16" s="187">
        <f>น.3!S22/8</f>
        <v>0</v>
      </c>
      <c r="F16" s="187"/>
      <c r="G16" s="187"/>
      <c r="H16" s="187">
        <f>น.4!K20/4</f>
        <v>0</v>
      </c>
      <c r="I16" s="187"/>
      <c r="J16" s="187"/>
      <c r="K16" s="187">
        <f>น.5!G19/2</f>
        <v>0</v>
      </c>
      <c r="L16" s="187"/>
      <c r="M16" s="187"/>
      <c r="N16" s="187">
        <f>น.6!K21/4</f>
        <v>0</v>
      </c>
      <c r="O16" s="187"/>
      <c r="P16" s="187"/>
      <c r="Q16" s="187">
        <f>น.7!K20/4</f>
        <v>0</v>
      </c>
      <c r="R16" s="187"/>
      <c r="S16" s="187"/>
      <c r="T16" s="187">
        <f>น.8!K20/4</f>
        <v>0</v>
      </c>
      <c r="U16" s="187"/>
      <c r="V16" s="187"/>
      <c r="W16" s="187">
        <f>น.9!O21/6</f>
        <v>0</v>
      </c>
      <c r="X16" s="187"/>
      <c r="Y16" s="187"/>
      <c r="Z16" s="187">
        <f>น.10!K19/4</f>
        <v>0</v>
      </c>
      <c r="AA16" s="187">
        <f t="shared" si="0"/>
        <v>0</v>
      </c>
      <c r="AB16" s="186">
        <f t="shared" si="1"/>
        <v>0</v>
      </c>
      <c r="AC16" s="201" t="str">
        <f t="shared" si="2"/>
        <v>ไม่ผ่าน</v>
      </c>
    </row>
    <row r="17" spans="1:29" x14ac:dyDescent="0.55000000000000004">
      <c r="A17" s="187">
        <v>11</v>
      </c>
      <c r="B17" s="72">
        <f>แบบกรอก!$B$20</f>
        <v>0</v>
      </c>
      <c r="C17" s="187"/>
      <c r="D17" s="187"/>
      <c r="E17" s="187">
        <f>น.3!S23/8</f>
        <v>0</v>
      </c>
      <c r="F17" s="187"/>
      <c r="G17" s="187"/>
      <c r="H17" s="187">
        <f>น.4!K21/4</f>
        <v>0</v>
      </c>
      <c r="I17" s="187"/>
      <c r="J17" s="187"/>
      <c r="K17" s="187">
        <f>น.5!G20/2</f>
        <v>0</v>
      </c>
      <c r="L17" s="187"/>
      <c r="M17" s="187"/>
      <c r="N17" s="187">
        <f>น.6!K22/4</f>
        <v>0</v>
      </c>
      <c r="O17" s="187"/>
      <c r="P17" s="187"/>
      <c r="Q17" s="187">
        <f>น.7!K21/4</f>
        <v>0</v>
      </c>
      <c r="R17" s="187"/>
      <c r="S17" s="187"/>
      <c r="T17" s="187">
        <f>น.8!K21/4</f>
        <v>0</v>
      </c>
      <c r="U17" s="187"/>
      <c r="V17" s="187"/>
      <c r="W17" s="187">
        <f>น.9!O22/6</f>
        <v>0</v>
      </c>
      <c r="X17" s="187"/>
      <c r="Y17" s="187"/>
      <c r="Z17" s="187">
        <f>น.10!K20/4</f>
        <v>0</v>
      </c>
      <c r="AA17" s="187">
        <f t="shared" si="0"/>
        <v>0</v>
      </c>
      <c r="AB17" s="186">
        <f t="shared" si="1"/>
        <v>0</v>
      </c>
      <c r="AC17" s="201" t="str">
        <f t="shared" si="2"/>
        <v>ไม่ผ่าน</v>
      </c>
    </row>
    <row r="18" spans="1:29" x14ac:dyDescent="0.55000000000000004">
      <c r="A18" s="187">
        <v>12</v>
      </c>
      <c r="B18" s="72">
        <f>แบบกรอก!$B$21</f>
        <v>0</v>
      </c>
      <c r="C18" s="187"/>
      <c r="D18" s="187"/>
      <c r="E18" s="187">
        <f>น.3!S24/8</f>
        <v>0</v>
      </c>
      <c r="F18" s="187"/>
      <c r="G18" s="187"/>
      <c r="H18" s="187">
        <f>น.4!K22/4</f>
        <v>0</v>
      </c>
      <c r="I18" s="187"/>
      <c r="J18" s="187"/>
      <c r="K18" s="187">
        <f>น.5!G21/2</f>
        <v>0</v>
      </c>
      <c r="L18" s="187"/>
      <c r="M18" s="187"/>
      <c r="N18" s="187">
        <f>น.6!K23/4</f>
        <v>0</v>
      </c>
      <c r="O18" s="187"/>
      <c r="P18" s="187"/>
      <c r="Q18" s="187">
        <f>น.7!K22/4</f>
        <v>0</v>
      </c>
      <c r="R18" s="187"/>
      <c r="S18" s="187"/>
      <c r="T18" s="187">
        <f>น.8!K22/4</f>
        <v>0</v>
      </c>
      <c r="U18" s="187"/>
      <c r="V18" s="187"/>
      <c r="W18" s="187">
        <f>น.9!O23/6</f>
        <v>0</v>
      </c>
      <c r="X18" s="187"/>
      <c r="Y18" s="187"/>
      <c r="Z18" s="187">
        <f>น.10!K21/4</f>
        <v>0</v>
      </c>
      <c r="AA18" s="187">
        <f t="shared" si="0"/>
        <v>0</v>
      </c>
      <c r="AB18" s="186">
        <f t="shared" si="1"/>
        <v>0</v>
      </c>
      <c r="AC18" s="201" t="str">
        <f t="shared" si="2"/>
        <v>ไม่ผ่าน</v>
      </c>
    </row>
    <row r="21" spans="1:29" x14ac:dyDescent="0.55000000000000004">
      <c r="B21" s="33"/>
      <c r="C21" s="35" t="s">
        <v>262</v>
      </c>
      <c r="D21" s="33"/>
      <c r="E21" s="33"/>
      <c r="F21" s="33"/>
      <c r="G21" s="33"/>
      <c r="H21" s="33"/>
      <c r="I21" s="33"/>
      <c r="P21" t="s">
        <v>266</v>
      </c>
    </row>
    <row r="22" spans="1:29" x14ac:dyDescent="0.55000000000000004">
      <c r="C22" s="29" t="s">
        <v>163</v>
      </c>
      <c r="D22" s="493">
        <f>แบบกรอก!$B$22</f>
        <v>0</v>
      </c>
      <c r="E22" s="493"/>
      <c r="F22" s="493"/>
      <c r="G22" s="493"/>
      <c r="H22" s="493"/>
      <c r="I22" s="493"/>
      <c r="J22" t="s">
        <v>164</v>
      </c>
      <c r="P22" s="29" t="s">
        <v>163</v>
      </c>
      <c r="Q22" s="493"/>
      <c r="R22" s="493"/>
      <c r="S22" s="493"/>
      <c r="T22" s="493"/>
      <c r="U22" s="493"/>
      <c r="V22" s="493"/>
      <c r="W22" t="s">
        <v>164</v>
      </c>
    </row>
    <row r="23" spans="1:29" x14ac:dyDescent="0.55000000000000004">
      <c r="B23" s="29" t="s">
        <v>263</v>
      </c>
      <c r="D23" s="493" t="s">
        <v>264</v>
      </c>
      <c r="E23" s="493"/>
      <c r="F23" s="493"/>
      <c r="G23" s="493"/>
      <c r="H23" s="493"/>
      <c r="I23" t="s">
        <v>265</v>
      </c>
      <c r="J23" s="493"/>
      <c r="K23" s="493"/>
      <c r="L23" s="493"/>
      <c r="M23" s="493"/>
      <c r="O23" t="s">
        <v>263</v>
      </c>
      <c r="Q23" s="493" t="s">
        <v>264</v>
      </c>
      <c r="R23" s="493"/>
      <c r="S23" s="493"/>
      <c r="T23" s="493"/>
      <c r="U23" s="493"/>
      <c r="V23" t="s">
        <v>265</v>
      </c>
      <c r="W23" s="493"/>
      <c r="X23" s="493"/>
      <c r="Y23" s="493"/>
    </row>
  </sheetData>
  <sheetProtection sheet="1" objects="1" scenarios="1"/>
  <mergeCells count="27">
    <mergeCell ref="AC5:AC6"/>
    <mergeCell ref="C5:E5"/>
    <mergeCell ref="F5:H5"/>
    <mergeCell ref="I5:K5"/>
    <mergeCell ref="L5:N5"/>
    <mergeCell ref="O5:Q5"/>
    <mergeCell ref="R5:T5"/>
    <mergeCell ref="A5:A6"/>
    <mergeCell ref="B5:B6"/>
    <mergeCell ref="AA5:AA6"/>
    <mergeCell ref="A2:AB2"/>
    <mergeCell ref="A1:AB1"/>
    <mergeCell ref="F3:J3"/>
    <mergeCell ref="K3:L3"/>
    <mergeCell ref="N3:P3"/>
    <mergeCell ref="Q3:T3"/>
    <mergeCell ref="AB5:AB6"/>
    <mergeCell ref="D22:I22"/>
    <mergeCell ref="D23:E23"/>
    <mergeCell ref="F23:H23"/>
    <mergeCell ref="J23:M23"/>
    <mergeCell ref="X5:Z5"/>
    <mergeCell ref="U5:W5"/>
    <mergeCell ref="Q22:V22"/>
    <mergeCell ref="Q23:R23"/>
    <mergeCell ref="S23:U23"/>
    <mergeCell ref="W23:Y23"/>
  </mergeCells>
  <pageMargins left="0.43307086614173229" right="0.43307086614173229" top="0.74803149606299213" bottom="0.74803149606299213" header="0.31496062992125984" footer="0.31496062992125984"/>
  <pageSetup paperSize="9" orientation="landscape" r:id="rId1"/>
  <headerFooter>
    <oddHeader>&amp;Cหน้า 11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35"/>
  <sheetViews>
    <sheetView view="pageLayout" topLeftCell="A16" zoomScaleNormal="100" workbookViewId="0">
      <selection activeCell="O8" sqref="O8"/>
    </sheetView>
  </sheetViews>
  <sheetFormatPr defaultRowHeight="24" x14ac:dyDescent="0.55000000000000004"/>
  <cols>
    <col min="1" max="1" width="14.625" customWidth="1"/>
    <col min="2" max="13" width="5.625" customWidth="1"/>
  </cols>
  <sheetData>
    <row r="1" spans="1:13" x14ac:dyDescent="0.55000000000000004">
      <c r="A1" s="494" t="s">
        <v>0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</row>
    <row r="2" spans="1:13" x14ac:dyDescent="0.55000000000000004">
      <c r="A2" s="494" t="s">
        <v>1</v>
      </c>
      <c r="B2" s="493"/>
      <c r="C2" s="493"/>
      <c r="D2" s="493"/>
      <c r="E2" s="493"/>
      <c r="F2" s="493"/>
      <c r="G2" s="493"/>
      <c r="H2" s="493"/>
      <c r="I2" s="493"/>
      <c r="J2" s="493"/>
      <c r="K2" s="493"/>
      <c r="L2" s="493"/>
      <c r="M2" s="493"/>
    </row>
    <row r="3" spans="1:13" ht="36" customHeight="1" x14ac:dyDescent="0.55000000000000004">
      <c r="A3" s="495" t="s">
        <v>2</v>
      </c>
      <c r="B3" s="496"/>
      <c r="C3" s="496"/>
      <c r="D3" s="496"/>
      <c r="E3" s="496"/>
      <c r="F3" s="496"/>
      <c r="G3" s="496"/>
      <c r="H3" s="496"/>
      <c r="I3" s="496"/>
      <c r="J3" s="496"/>
      <c r="K3" s="496"/>
      <c r="L3" s="496"/>
      <c r="M3" s="496"/>
    </row>
    <row r="4" spans="1:13" x14ac:dyDescent="0.55000000000000004">
      <c r="A4" s="497" t="s">
        <v>3</v>
      </c>
      <c r="B4" s="497" t="s">
        <v>4</v>
      </c>
      <c r="C4" s="509"/>
      <c r="D4" s="509"/>
      <c r="E4" s="509"/>
      <c r="F4" s="509"/>
      <c r="G4" s="509"/>
      <c r="H4" s="509"/>
      <c r="I4" s="509"/>
      <c r="J4" s="509"/>
      <c r="K4" s="509"/>
      <c r="L4" s="509"/>
      <c r="M4" s="509"/>
    </row>
    <row r="5" spans="1:13" x14ac:dyDescent="0.55000000000000004">
      <c r="A5" s="509"/>
      <c r="B5" s="3" t="s">
        <v>6</v>
      </c>
      <c r="C5" s="3" t="s">
        <v>7</v>
      </c>
      <c r="D5" s="3" t="s">
        <v>8</v>
      </c>
      <c r="E5" s="3" t="s">
        <v>9</v>
      </c>
      <c r="F5" s="3" t="s">
        <v>10</v>
      </c>
      <c r="G5" s="3" t="s">
        <v>11</v>
      </c>
      <c r="H5" s="3" t="s">
        <v>12</v>
      </c>
      <c r="I5" s="3" t="s">
        <v>13</v>
      </c>
      <c r="J5" s="3" t="s">
        <v>14</v>
      </c>
      <c r="K5" s="3" t="s">
        <v>15</v>
      </c>
      <c r="L5" s="3" t="s">
        <v>16</v>
      </c>
      <c r="M5" s="3" t="s">
        <v>17</v>
      </c>
    </row>
    <row r="6" spans="1:13" x14ac:dyDescent="0.55000000000000004">
      <c r="A6" s="2" t="s">
        <v>5</v>
      </c>
      <c r="B6" s="5"/>
      <c r="C6" s="5"/>
      <c r="D6" s="5"/>
      <c r="E6" s="5"/>
      <c r="F6" s="5"/>
      <c r="G6" s="4"/>
      <c r="H6" s="5"/>
      <c r="I6" s="5"/>
      <c r="J6" s="5"/>
      <c r="K6" s="5"/>
      <c r="L6" s="5"/>
      <c r="M6" s="4"/>
    </row>
    <row r="7" spans="1:13" ht="28.5" customHeight="1" x14ac:dyDescent="0.55000000000000004">
      <c r="A7" s="527" t="s">
        <v>18</v>
      </c>
      <c r="B7" s="528"/>
      <c r="C7" s="528"/>
      <c r="D7" s="528"/>
      <c r="E7" s="528"/>
      <c r="F7" s="528"/>
      <c r="G7" s="528"/>
      <c r="H7" s="528"/>
      <c r="I7" s="528"/>
      <c r="J7" s="528"/>
      <c r="K7" s="528"/>
      <c r="L7" s="528"/>
      <c r="M7" s="528"/>
    </row>
    <row r="8" spans="1:13" x14ac:dyDescent="0.55000000000000004">
      <c r="A8" s="1" t="s">
        <v>19</v>
      </c>
    </row>
    <row r="9" spans="1:13" x14ac:dyDescent="0.55000000000000004">
      <c r="A9" s="491" t="s">
        <v>20</v>
      </c>
      <c r="B9" s="247"/>
      <c r="C9" s="247"/>
      <c r="D9" s="247"/>
      <c r="E9" s="247"/>
      <c r="F9" s="247"/>
      <c r="G9" s="247"/>
      <c r="H9" s="247"/>
      <c r="I9" s="247"/>
      <c r="J9" s="247"/>
      <c r="K9" s="247"/>
      <c r="L9" s="247"/>
    </row>
    <row r="10" spans="1:13" x14ac:dyDescent="0.55000000000000004">
      <c r="A10" s="491" t="s">
        <v>21</v>
      </c>
      <c r="B10" s="247"/>
      <c r="C10" s="247"/>
      <c r="D10" s="247"/>
      <c r="E10" s="247"/>
      <c r="F10" s="247"/>
      <c r="G10" s="247"/>
      <c r="H10" s="247"/>
      <c r="I10" s="247"/>
      <c r="J10" s="247"/>
      <c r="K10" s="247"/>
      <c r="L10" s="247"/>
    </row>
    <row r="11" spans="1:13" x14ac:dyDescent="0.55000000000000004">
      <c r="B11" s="1" t="s">
        <v>22</v>
      </c>
    </row>
    <row r="12" spans="1:13" x14ac:dyDescent="0.55000000000000004">
      <c r="B12" s="500" t="s">
        <v>23</v>
      </c>
      <c r="C12" s="247"/>
      <c r="D12" s="247"/>
      <c r="E12" s="247"/>
      <c r="F12" s="247"/>
      <c r="G12" s="247"/>
      <c r="H12" s="247"/>
      <c r="I12" s="247"/>
      <c r="J12" s="247"/>
      <c r="K12" s="247"/>
      <c r="L12" s="247"/>
      <c r="M12" s="247"/>
    </row>
    <row r="13" spans="1:13" x14ac:dyDescent="0.55000000000000004">
      <c r="C13" t="s">
        <v>24</v>
      </c>
    </row>
    <row r="14" spans="1:13" x14ac:dyDescent="0.55000000000000004">
      <c r="A14" s="491" t="s">
        <v>25</v>
      </c>
      <c r="B14" s="247"/>
      <c r="C14" s="247"/>
      <c r="D14" s="247"/>
      <c r="E14" s="247"/>
      <c r="F14" s="247"/>
      <c r="G14" s="247"/>
      <c r="H14" s="247"/>
      <c r="I14" s="247"/>
      <c r="J14" s="247"/>
      <c r="K14" s="247"/>
      <c r="L14" s="247"/>
      <c r="M14" s="247"/>
    </row>
    <row r="15" spans="1:13" x14ac:dyDescent="0.55000000000000004">
      <c r="B15" s="1" t="s">
        <v>26</v>
      </c>
    </row>
    <row r="16" spans="1:13" x14ac:dyDescent="0.55000000000000004">
      <c r="B16" s="1" t="s">
        <v>27</v>
      </c>
    </row>
    <row r="17" spans="1:13" x14ac:dyDescent="0.55000000000000004">
      <c r="A17" s="500" t="s">
        <v>28</v>
      </c>
      <c r="B17" s="247"/>
      <c r="C17" s="247"/>
      <c r="D17" s="247"/>
      <c r="E17" s="247"/>
      <c r="F17" s="247"/>
      <c r="G17" s="247"/>
      <c r="H17" s="247"/>
      <c r="I17" s="247"/>
      <c r="J17" s="247"/>
      <c r="K17" s="247"/>
      <c r="L17" s="247"/>
      <c r="M17" s="247"/>
    </row>
    <row r="18" spans="1:13" x14ac:dyDescent="0.55000000000000004">
      <c r="B18" s="1" t="s">
        <v>29</v>
      </c>
    </row>
    <row r="19" spans="1:13" x14ac:dyDescent="0.55000000000000004">
      <c r="A19" s="1" t="s">
        <v>30</v>
      </c>
    </row>
    <row r="20" spans="1:13" x14ac:dyDescent="0.55000000000000004">
      <c r="A20" s="1" t="s">
        <v>31</v>
      </c>
    </row>
    <row r="21" spans="1:13" x14ac:dyDescent="0.55000000000000004">
      <c r="A21" s="1" t="s">
        <v>32</v>
      </c>
    </row>
    <row r="22" spans="1:13" x14ac:dyDescent="0.55000000000000004">
      <c r="A22" s="1" t="s">
        <v>33</v>
      </c>
    </row>
    <row r="23" spans="1:13" x14ac:dyDescent="0.55000000000000004">
      <c r="A23" s="1" t="s">
        <v>34</v>
      </c>
    </row>
    <row r="24" spans="1:13" x14ac:dyDescent="0.55000000000000004">
      <c r="A24" s="1" t="s">
        <v>35</v>
      </c>
    </row>
    <row r="25" spans="1:13" x14ac:dyDescent="0.55000000000000004">
      <c r="A25" s="1" t="s">
        <v>36</v>
      </c>
    </row>
    <row r="26" spans="1:13" x14ac:dyDescent="0.55000000000000004">
      <c r="A26" s="1" t="s">
        <v>37</v>
      </c>
    </row>
    <row r="27" spans="1:13" ht="30.75" customHeight="1" x14ac:dyDescent="0.55000000000000004">
      <c r="A27" s="2" t="s">
        <v>38</v>
      </c>
      <c r="B27" s="497" t="s">
        <v>39</v>
      </c>
      <c r="C27" s="509"/>
      <c r="D27" s="509"/>
      <c r="E27" s="509"/>
      <c r="F27" s="509"/>
      <c r="G27" s="509"/>
      <c r="H27" s="509"/>
      <c r="I27" s="509"/>
      <c r="J27" s="509"/>
      <c r="K27" s="509"/>
      <c r="L27" s="509"/>
      <c r="M27" s="512"/>
    </row>
    <row r="28" spans="1:13" x14ac:dyDescent="0.55000000000000004">
      <c r="A28" s="509">
        <v>3</v>
      </c>
      <c r="B28" s="529" t="s">
        <v>40</v>
      </c>
      <c r="C28" s="507"/>
      <c r="D28" s="507"/>
      <c r="E28" s="507"/>
      <c r="F28" s="507"/>
      <c r="G28" s="507"/>
      <c r="H28" s="507"/>
      <c r="I28" s="507"/>
      <c r="J28" s="507"/>
      <c r="K28" s="507"/>
      <c r="L28" s="507"/>
      <c r="M28" s="508"/>
    </row>
    <row r="29" spans="1:13" x14ac:dyDescent="0.55000000000000004">
      <c r="A29" s="509"/>
      <c r="B29" s="530" t="s">
        <v>41</v>
      </c>
      <c r="C29" s="250"/>
      <c r="D29" s="250"/>
      <c r="E29" s="250"/>
      <c r="F29" s="250"/>
      <c r="G29" s="250"/>
      <c r="H29" s="250"/>
      <c r="I29" s="250"/>
      <c r="J29" s="250"/>
      <c r="K29" s="250"/>
      <c r="L29" s="250"/>
      <c r="M29" s="531"/>
    </row>
    <row r="30" spans="1:13" x14ac:dyDescent="0.55000000000000004">
      <c r="A30" s="509">
        <v>2</v>
      </c>
      <c r="B30" s="529" t="s">
        <v>42</v>
      </c>
      <c r="C30" s="507"/>
      <c r="D30" s="507"/>
      <c r="E30" s="507"/>
      <c r="F30" s="507"/>
      <c r="G30" s="507"/>
      <c r="H30" s="507"/>
      <c r="I30" s="507"/>
      <c r="J30" s="507"/>
      <c r="K30" s="507"/>
      <c r="L30" s="507"/>
      <c r="M30" s="508"/>
    </row>
    <row r="31" spans="1:13" x14ac:dyDescent="0.55000000000000004">
      <c r="A31" s="509"/>
      <c r="B31" s="530" t="s">
        <v>43</v>
      </c>
      <c r="C31" s="250"/>
      <c r="D31" s="250"/>
      <c r="E31" s="250"/>
      <c r="F31" s="250"/>
      <c r="G31" s="250"/>
      <c r="H31" s="250"/>
      <c r="I31" s="250"/>
      <c r="J31" s="250"/>
      <c r="K31" s="250"/>
      <c r="L31" s="250"/>
      <c r="M31" s="531"/>
    </row>
    <row r="32" spans="1:13" x14ac:dyDescent="0.55000000000000004">
      <c r="A32" s="509">
        <v>1</v>
      </c>
      <c r="B32" s="529" t="s">
        <v>42</v>
      </c>
      <c r="C32" s="507"/>
      <c r="D32" s="507"/>
      <c r="E32" s="507"/>
      <c r="F32" s="507"/>
      <c r="G32" s="507"/>
      <c r="H32" s="507"/>
      <c r="I32" s="507"/>
      <c r="J32" s="507"/>
      <c r="K32" s="507"/>
      <c r="L32" s="507"/>
      <c r="M32" s="508"/>
    </row>
    <row r="33" spans="1:13" x14ac:dyDescent="0.55000000000000004">
      <c r="A33" s="509"/>
      <c r="B33" s="530" t="s">
        <v>44</v>
      </c>
      <c r="C33" s="250"/>
      <c r="D33" s="250"/>
      <c r="E33" s="250"/>
      <c r="F33" s="250"/>
      <c r="G33" s="250"/>
      <c r="H33" s="250"/>
      <c r="I33" s="250"/>
      <c r="J33" s="250"/>
      <c r="K33" s="250"/>
      <c r="L33" s="250"/>
      <c r="M33" s="531"/>
    </row>
    <row r="34" spans="1:13" x14ac:dyDescent="0.55000000000000004">
      <c r="A34" s="509">
        <v>0</v>
      </c>
      <c r="B34" s="529" t="s">
        <v>45</v>
      </c>
      <c r="C34" s="507"/>
      <c r="D34" s="507"/>
      <c r="E34" s="507"/>
      <c r="F34" s="507"/>
      <c r="G34" s="507"/>
      <c r="H34" s="507"/>
      <c r="I34" s="507"/>
      <c r="J34" s="507"/>
      <c r="K34" s="507"/>
      <c r="L34" s="507"/>
      <c r="M34" s="508"/>
    </row>
    <row r="35" spans="1:13" x14ac:dyDescent="0.55000000000000004">
      <c r="A35" s="509"/>
      <c r="B35" s="530" t="s">
        <v>46</v>
      </c>
      <c r="C35" s="250"/>
      <c r="D35" s="250"/>
      <c r="E35" s="250"/>
      <c r="F35" s="250"/>
      <c r="G35" s="250"/>
      <c r="H35" s="250"/>
      <c r="I35" s="250"/>
      <c r="J35" s="250"/>
      <c r="K35" s="250"/>
      <c r="L35" s="250"/>
      <c r="M35" s="531"/>
    </row>
  </sheetData>
  <sheetProtection sheet="1" objects="1" scenarios="1"/>
  <mergeCells count="24">
    <mergeCell ref="B34:M34"/>
    <mergeCell ref="B35:M35"/>
    <mergeCell ref="A28:A29"/>
    <mergeCell ref="A30:A31"/>
    <mergeCell ref="A32:A33"/>
    <mergeCell ref="A34:A35"/>
    <mergeCell ref="B28:M28"/>
    <mergeCell ref="B29:M29"/>
    <mergeCell ref="B30:M30"/>
    <mergeCell ref="B31:M31"/>
    <mergeCell ref="B32:M32"/>
    <mergeCell ref="B33:M33"/>
    <mergeCell ref="B27:M27"/>
    <mergeCell ref="A4:A5"/>
    <mergeCell ref="B4:M4"/>
    <mergeCell ref="A1:M1"/>
    <mergeCell ref="A2:M2"/>
    <mergeCell ref="A3:M3"/>
    <mergeCell ref="A7:M7"/>
    <mergeCell ref="A9:L9"/>
    <mergeCell ref="A10:L10"/>
    <mergeCell ref="B12:M12"/>
    <mergeCell ref="A14:M14"/>
    <mergeCell ref="A17:M17"/>
  </mergeCells>
  <pageMargins left="0.7" right="0.7" top="0.75" bottom="0.75" header="0.3" footer="0.3"/>
  <pageSetup paperSize="9" orientation="portrait" r:id="rId1"/>
  <headerFooter>
    <oddHeader>&amp;Cหน้า 12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35"/>
  <sheetViews>
    <sheetView view="pageLayout" topLeftCell="A28" zoomScaleNormal="100" workbookViewId="0">
      <selection activeCell="K6" sqref="K6"/>
    </sheetView>
  </sheetViews>
  <sheetFormatPr defaultRowHeight="24" x14ac:dyDescent="0.55000000000000004"/>
  <sheetData>
    <row r="1" spans="1:9" x14ac:dyDescent="0.55000000000000004">
      <c r="A1" s="500" t="s">
        <v>47</v>
      </c>
      <c r="B1" s="247"/>
      <c r="C1" s="247"/>
      <c r="D1" s="247"/>
      <c r="E1" s="247"/>
      <c r="F1" s="247"/>
      <c r="G1" s="247"/>
      <c r="H1" s="247"/>
      <c r="I1" s="247"/>
    </row>
    <row r="2" spans="1:9" x14ac:dyDescent="0.55000000000000004">
      <c r="B2" s="1" t="s">
        <v>48</v>
      </c>
    </row>
    <row r="3" spans="1:9" ht="21" customHeight="1" x14ac:dyDescent="0.55000000000000004">
      <c r="A3" s="1" t="s">
        <v>49</v>
      </c>
    </row>
    <row r="4" spans="1:9" x14ac:dyDescent="0.55000000000000004">
      <c r="B4" s="500" t="s">
        <v>50</v>
      </c>
      <c r="C4" s="247"/>
      <c r="D4" s="247"/>
      <c r="E4" s="247"/>
      <c r="F4" s="247"/>
      <c r="G4" s="247"/>
      <c r="H4" s="247"/>
      <c r="I4" s="247"/>
    </row>
    <row r="5" spans="1:9" x14ac:dyDescent="0.55000000000000004">
      <c r="B5" s="1" t="s">
        <v>51</v>
      </c>
    </row>
    <row r="6" spans="1:9" x14ac:dyDescent="0.55000000000000004">
      <c r="A6" s="1" t="s">
        <v>52</v>
      </c>
    </row>
    <row r="7" spans="1:9" ht="24.75" thickBot="1" x14ac:dyDescent="0.6">
      <c r="D7" s="502" t="s">
        <v>53</v>
      </c>
      <c r="E7" s="545"/>
      <c r="F7" s="545"/>
    </row>
    <row r="8" spans="1:9" x14ac:dyDescent="0.55000000000000004">
      <c r="D8" s="546" t="s">
        <v>54</v>
      </c>
      <c r="E8" s="547"/>
      <c r="F8" s="547"/>
    </row>
    <row r="9" spans="1:9" x14ac:dyDescent="0.55000000000000004">
      <c r="B9" s="491" t="s">
        <v>55</v>
      </c>
      <c r="C9" s="247"/>
      <c r="D9" s="247"/>
      <c r="E9" s="247"/>
      <c r="F9" s="247"/>
      <c r="G9" s="247"/>
      <c r="H9" s="247"/>
      <c r="I9" s="247"/>
    </row>
    <row r="10" spans="1:9" x14ac:dyDescent="0.55000000000000004">
      <c r="A10" s="491" t="s">
        <v>56</v>
      </c>
      <c r="B10" s="247"/>
      <c r="C10" s="247"/>
      <c r="D10" s="247"/>
      <c r="E10" s="247"/>
      <c r="F10" s="247"/>
      <c r="G10" s="247"/>
      <c r="H10" s="247"/>
      <c r="I10" s="247"/>
    </row>
    <row r="11" spans="1:9" x14ac:dyDescent="0.55000000000000004">
      <c r="C11" s="500" t="s">
        <v>59</v>
      </c>
      <c r="D11" s="247"/>
      <c r="E11" s="247"/>
      <c r="F11" s="247"/>
      <c r="G11" s="247"/>
      <c r="H11" s="247"/>
      <c r="I11" s="247"/>
    </row>
    <row r="12" spans="1:9" x14ac:dyDescent="0.55000000000000004">
      <c r="C12" s="491" t="s">
        <v>57</v>
      </c>
      <c r="D12" s="247"/>
      <c r="E12" s="247"/>
      <c r="F12" s="247"/>
      <c r="G12" s="247"/>
      <c r="H12" s="247"/>
      <c r="I12" s="247"/>
    </row>
    <row r="13" spans="1:9" x14ac:dyDescent="0.55000000000000004">
      <c r="C13" s="491" t="s">
        <v>60</v>
      </c>
      <c r="D13" s="247"/>
      <c r="E13" s="247"/>
      <c r="F13" s="247"/>
      <c r="G13" s="247"/>
      <c r="H13" s="247"/>
      <c r="I13" s="247"/>
    </row>
    <row r="14" spans="1:9" x14ac:dyDescent="0.55000000000000004">
      <c r="C14" s="491" t="s">
        <v>58</v>
      </c>
      <c r="D14" s="247"/>
      <c r="E14" s="247"/>
      <c r="F14" s="247"/>
      <c r="G14" s="247"/>
      <c r="H14" s="247"/>
      <c r="I14" s="247"/>
    </row>
    <row r="15" spans="1:9" ht="32.25" customHeight="1" x14ac:dyDescent="0.55000000000000004">
      <c r="A15" s="544" t="s">
        <v>61</v>
      </c>
      <c r="B15" s="247"/>
      <c r="C15" s="247"/>
      <c r="D15" s="247"/>
      <c r="E15" s="247"/>
      <c r="F15" s="247"/>
      <c r="G15" s="247"/>
      <c r="H15" s="247"/>
      <c r="I15" s="247"/>
    </row>
    <row r="16" spans="1:9" x14ac:dyDescent="0.55000000000000004">
      <c r="A16" s="500" t="s">
        <v>62</v>
      </c>
      <c r="B16" s="247"/>
      <c r="C16" s="247"/>
      <c r="D16" s="247"/>
      <c r="E16" s="247"/>
      <c r="F16" s="247"/>
      <c r="G16" s="247"/>
      <c r="H16" s="247"/>
      <c r="I16" s="247"/>
    </row>
    <row r="17" spans="1:9" ht="37.5" customHeight="1" x14ac:dyDescent="0.55000000000000004">
      <c r="A17" s="544" t="s">
        <v>63</v>
      </c>
      <c r="B17" s="247"/>
      <c r="C17" s="247"/>
      <c r="D17" s="247"/>
      <c r="E17" s="247"/>
      <c r="F17" s="247"/>
      <c r="G17" s="247"/>
      <c r="H17" s="247"/>
      <c r="I17" s="247"/>
    </row>
    <row r="18" spans="1:9" x14ac:dyDescent="0.55000000000000004">
      <c r="A18" s="491" t="s">
        <v>64</v>
      </c>
      <c r="B18" s="247"/>
      <c r="C18" s="247"/>
      <c r="D18" s="247"/>
      <c r="E18" s="247"/>
      <c r="F18" s="247"/>
      <c r="G18" s="247"/>
      <c r="H18" s="247"/>
      <c r="I18" s="247"/>
    </row>
    <row r="19" spans="1:9" x14ac:dyDescent="0.55000000000000004">
      <c r="A19" s="491" t="s">
        <v>65</v>
      </c>
      <c r="B19" s="247"/>
      <c r="C19" s="247"/>
      <c r="D19" s="247"/>
      <c r="E19" s="247"/>
      <c r="F19" s="247"/>
      <c r="G19" s="247"/>
      <c r="H19" s="247"/>
      <c r="I19" s="247"/>
    </row>
    <row r="20" spans="1:9" x14ac:dyDescent="0.55000000000000004">
      <c r="B20" s="491" t="s">
        <v>66</v>
      </c>
      <c r="C20" s="247"/>
      <c r="D20" s="247"/>
      <c r="E20" s="247"/>
      <c r="F20" s="247"/>
      <c r="G20" s="247"/>
      <c r="H20" s="247"/>
      <c r="I20" s="247"/>
    </row>
    <row r="21" spans="1:9" x14ac:dyDescent="0.55000000000000004">
      <c r="A21" s="491" t="s">
        <v>67</v>
      </c>
      <c r="B21" s="247"/>
      <c r="C21" s="247"/>
      <c r="D21" s="247"/>
      <c r="E21" s="247"/>
      <c r="F21" s="247"/>
      <c r="G21" s="247"/>
      <c r="H21" s="247"/>
      <c r="I21" s="247"/>
    </row>
    <row r="22" spans="1:9" x14ac:dyDescent="0.55000000000000004">
      <c r="B22" s="491" t="s">
        <v>68</v>
      </c>
      <c r="C22" s="247"/>
      <c r="D22" s="247"/>
      <c r="E22" s="247"/>
      <c r="F22" s="247"/>
      <c r="G22" s="247"/>
      <c r="H22" s="247"/>
      <c r="I22" s="247"/>
    </row>
    <row r="23" spans="1:9" x14ac:dyDescent="0.55000000000000004">
      <c r="A23" s="491" t="s">
        <v>69</v>
      </c>
      <c r="B23" s="247"/>
      <c r="C23" s="247"/>
      <c r="D23" s="247"/>
      <c r="E23" s="247"/>
      <c r="F23" s="247"/>
      <c r="G23" s="247"/>
      <c r="H23" s="247"/>
      <c r="I23" s="247"/>
    </row>
    <row r="24" spans="1:9" ht="34.5" customHeight="1" x14ac:dyDescent="0.55000000000000004">
      <c r="A24" s="497" t="s">
        <v>70</v>
      </c>
      <c r="B24" s="509"/>
      <c r="C24" s="497" t="s">
        <v>71</v>
      </c>
      <c r="D24" s="509"/>
      <c r="E24" s="509"/>
      <c r="F24" s="509"/>
      <c r="G24" s="509"/>
      <c r="H24" s="509"/>
      <c r="I24" s="509"/>
    </row>
    <row r="25" spans="1:9" x14ac:dyDescent="0.55000000000000004">
      <c r="A25" s="538" t="s">
        <v>267</v>
      </c>
      <c r="B25" s="539"/>
      <c r="C25" s="529" t="s">
        <v>72</v>
      </c>
      <c r="D25" s="507"/>
      <c r="E25" s="507"/>
      <c r="F25" s="507"/>
      <c r="G25" s="507"/>
      <c r="H25" s="507"/>
      <c r="I25" s="508"/>
    </row>
    <row r="26" spans="1:9" x14ac:dyDescent="0.55000000000000004">
      <c r="A26" s="542"/>
      <c r="B26" s="543"/>
      <c r="C26" s="530" t="s">
        <v>73</v>
      </c>
      <c r="D26" s="250"/>
      <c r="E26" s="250"/>
      <c r="F26" s="250"/>
      <c r="G26" s="250"/>
      <c r="H26" s="250"/>
      <c r="I26" s="531"/>
    </row>
    <row r="27" spans="1:9" x14ac:dyDescent="0.55000000000000004">
      <c r="A27" s="538" t="s">
        <v>268</v>
      </c>
      <c r="B27" s="539"/>
      <c r="C27" s="529" t="s">
        <v>75</v>
      </c>
      <c r="D27" s="507"/>
      <c r="E27" s="507"/>
      <c r="F27" s="507"/>
      <c r="G27" s="507"/>
      <c r="H27" s="507"/>
      <c r="I27" s="508"/>
    </row>
    <row r="28" spans="1:9" x14ac:dyDescent="0.55000000000000004">
      <c r="A28" s="540"/>
      <c r="B28" s="541"/>
      <c r="C28" s="532" t="s">
        <v>76</v>
      </c>
      <c r="D28" s="504"/>
      <c r="E28" s="504"/>
      <c r="F28" s="504"/>
      <c r="G28" s="504"/>
      <c r="H28" s="504"/>
      <c r="I28" s="505"/>
    </row>
    <row r="29" spans="1:9" x14ac:dyDescent="0.55000000000000004">
      <c r="A29" s="540"/>
      <c r="B29" s="541"/>
      <c r="C29" s="503" t="s">
        <v>77</v>
      </c>
      <c r="D29" s="504"/>
      <c r="E29" s="504"/>
      <c r="F29" s="504"/>
      <c r="G29" s="504"/>
      <c r="H29" s="504"/>
      <c r="I29" s="505"/>
    </row>
    <row r="30" spans="1:9" x14ac:dyDescent="0.55000000000000004">
      <c r="A30" s="540"/>
      <c r="B30" s="541"/>
      <c r="C30" s="532" t="s">
        <v>78</v>
      </c>
      <c r="D30" s="504"/>
      <c r="E30" s="504"/>
      <c r="F30" s="504"/>
      <c r="G30" s="504"/>
      <c r="H30" s="504"/>
      <c r="I30" s="505"/>
    </row>
    <row r="31" spans="1:9" x14ac:dyDescent="0.55000000000000004">
      <c r="A31" s="542"/>
      <c r="B31" s="543"/>
      <c r="C31" s="530" t="s">
        <v>79</v>
      </c>
      <c r="D31" s="250"/>
      <c r="E31" s="250"/>
      <c r="F31" s="250"/>
      <c r="G31" s="250"/>
      <c r="H31" s="250"/>
      <c r="I31" s="531"/>
    </row>
    <row r="32" spans="1:9" x14ac:dyDescent="0.55000000000000004">
      <c r="A32" s="538" t="s">
        <v>269</v>
      </c>
      <c r="B32" s="539"/>
      <c r="C32" s="506" t="s">
        <v>81</v>
      </c>
      <c r="D32" s="507"/>
      <c r="E32" s="507"/>
      <c r="F32" s="507"/>
      <c r="G32" s="507"/>
      <c r="H32" s="507"/>
      <c r="I32" s="508"/>
    </row>
    <row r="33" spans="1:9" x14ac:dyDescent="0.55000000000000004">
      <c r="A33" s="540"/>
      <c r="B33" s="541"/>
      <c r="C33" s="532" t="s">
        <v>82</v>
      </c>
      <c r="D33" s="504"/>
      <c r="E33" s="504"/>
      <c r="F33" s="504"/>
      <c r="G33" s="504"/>
      <c r="H33" s="504"/>
      <c r="I33" s="505"/>
    </row>
    <row r="34" spans="1:9" x14ac:dyDescent="0.55000000000000004">
      <c r="A34" s="542"/>
      <c r="B34" s="543"/>
      <c r="C34" s="530" t="s">
        <v>83</v>
      </c>
      <c r="D34" s="250"/>
      <c r="E34" s="250"/>
      <c r="F34" s="250"/>
      <c r="G34" s="250"/>
      <c r="H34" s="250"/>
      <c r="I34" s="531"/>
    </row>
    <row r="35" spans="1:9" x14ac:dyDescent="0.55000000000000004">
      <c r="A35" s="533" t="s">
        <v>270</v>
      </c>
      <c r="B35" s="534"/>
      <c r="C35" s="535" t="s">
        <v>271</v>
      </c>
      <c r="D35" s="536"/>
      <c r="E35" s="536"/>
      <c r="F35" s="536"/>
      <c r="G35" s="536"/>
      <c r="H35" s="536"/>
      <c r="I35" s="537"/>
    </row>
  </sheetData>
  <sheetProtection sheet="1" objects="1" scenarios="1"/>
  <mergeCells count="36">
    <mergeCell ref="A15:I15"/>
    <mergeCell ref="A1:I1"/>
    <mergeCell ref="B4:I4"/>
    <mergeCell ref="D7:F7"/>
    <mergeCell ref="D8:F8"/>
    <mergeCell ref="C11:I11"/>
    <mergeCell ref="C12:I12"/>
    <mergeCell ref="C13:I13"/>
    <mergeCell ref="C14:I14"/>
    <mergeCell ref="B9:I9"/>
    <mergeCell ref="A10:I10"/>
    <mergeCell ref="C26:I26"/>
    <mergeCell ref="A25:B26"/>
    <mergeCell ref="A16:I16"/>
    <mergeCell ref="A17:I17"/>
    <mergeCell ref="A18:I18"/>
    <mergeCell ref="A19:I19"/>
    <mergeCell ref="B20:I20"/>
    <mergeCell ref="A21:I21"/>
    <mergeCell ref="B22:I22"/>
    <mergeCell ref="A23:I23"/>
    <mergeCell ref="C24:I24"/>
    <mergeCell ref="A24:B24"/>
    <mergeCell ref="C25:I25"/>
    <mergeCell ref="C29:I29"/>
    <mergeCell ref="C30:I30"/>
    <mergeCell ref="C31:I31"/>
    <mergeCell ref="A35:B35"/>
    <mergeCell ref="C35:I35"/>
    <mergeCell ref="C32:I32"/>
    <mergeCell ref="C33:I33"/>
    <mergeCell ref="C34:I34"/>
    <mergeCell ref="A32:B34"/>
    <mergeCell ref="A27:B31"/>
    <mergeCell ref="C27:I27"/>
    <mergeCell ref="C28:I28"/>
  </mergeCells>
  <pageMargins left="0.7" right="0.7" top="0.75" bottom="0.75" header="0.3" footer="0.3"/>
  <pageSetup paperSize="9" orientation="portrait" r:id="rId1"/>
  <headerFooter>
    <oddHeader>&amp;Cหน้า 13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A28"/>
  <sheetViews>
    <sheetView view="pageLayout" topLeftCell="A16" zoomScaleNormal="100" workbookViewId="0">
      <selection activeCell="B25" sqref="B25"/>
    </sheetView>
  </sheetViews>
  <sheetFormatPr defaultRowHeight="24" x14ac:dyDescent="0.55000000000000004"/>
  <cols>
    <col min="1" max="1" width="4.5" style="6" customWidth="1"/>
    <col min="2" max="2" width="16.625" customWidth="1"/>
    <col min="3" max="22" width="2.375" customWidth="1"/>
    <col min="23" max="23" width="5" customWidth="1"/>
    <col min="24" max="25" width="6" customWidth="1"/>
    <col min="26" max="27" width="2.625" customWidth="1"/>
  </cols>
  <sheetData>
    <row r="1" spans="1:27" x14ac:dyDescent="0.55000000000000004">
      <c r="A1" s="494" t="s">
        <v>130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493"/>
      <c r="O1" s="493"/>
      <c r="P1" s="493"/>
      <c r="Q1" s="493"/>
      <c r="R1" s="493"/>
      <c r="S1" s="493"/>
      <c r="T1" s="493"/>
      <c r="U1" s="493"/>
      <c r="V1" s="493"/>
      <c r="W1" s="493"/>
      <c r="X1" s="493"/>
      <c r="Y1" s="493"/>
      <c r="Z1" s="493"/>
      <c r="AA1" s="493"/>
    </row>
    <row r="2" spans="1:27" x14ac:dyDescent="0.55000000000000004">
      <c r="A2" s="9"/>
      <c r="B2" s="10"/>
      <c r="C2" s="494" t="s">
        <v>161</v>
      </c>
      <c r="D2" s="494"/>
      <c r="E2" s="494"/>
      <c r="F2" s="494"/>
      <c r="G2" s="494"/>
      <c r="H2" s="494"/>
      <c r="I2" s="10"/>
      <c r="J2" s="494">
        <f>แบบกรอก!$B$7</f>
        <v>0</v>
      </c>
      <c r="K2" s="494"/>
      <c r="L2" s="10"/>
      <c r="M2" s="10"/>
      <c r="N2" s="494" t="s">
        <v>162</v>
      </c>
      <c r="O2" s="494"/>
      <c r="P2" s="494"/>
      <c r="Q2" s="494"/>
      <c r="R2" s="494"/>
      <c r="S2" s="494">
        <f>แบบกรอก!$B$8</f>
        <v>0</v>
      </c>
      <c r="T2" s="494"/>
      <c r="U2" s="494"/>
      <c r="V2" s="494"/>
      <c r="W2" s="10"/>
      <c r="X2" s="10"/>
      <c r="Y2" s="10"/>
      <c r="Z2" s="10"/>
      <c r="AA2" s="10"/>
    </row>
    <row r="3" spans="1:27" x14ac:dyDescent="0.55000000000000004">
      <c r="A3" s="494" t="s">
        <v>131</v>
      </c>
      <c r="B3" s="493"/>
      <c r="C3" s="493"/>
      <c r="D3" s="493"/>
      <c r="E3" s="493"/>
      <c r="F3" s="493"/>
      <c r="G3" s="493"/>
      <c r="H3" s="493"/>
      <c r="I3" s="493"/>
      <c r="J3" s="493"/>
      <c r="K3" s="493"/>
      <c r="L3" s="493"/>
      <c r="M3" s="493"/>
      <c r="N3" s="493"/>
      <c r="O3" s="493"/>
      <c r="P3" s="493"/>
      <c r="Q3" s="493"/>
      <c r="R3" s="493"/>
      <c r="S3" s="493"/>
      <c r="T3" s="493"/>
      <c r="U3" s="493"/>
      <c r="V3" s="493"/>
      <c r="W3" s="493"/>
      <c r="X3" s="493"/>
      <c r="Y3" s="493"/>
      <c r="Z3" s="493"/>
      <c r="AA3" s="493"/>
    </row>
    <row r="4" spans="1:27" ht="14.25" customHeight="1" x14ac:dyDescent="0.55000000000000004">
      <c r="A4" s="494" t="s">
        <v>132</v>
      </c>
      <c r="B4" s="493"/>
      <c r="C4" s="493"/>
      <c r="D4" s="493"/>
      <c r="E4" s="493"/>
      <c r="F4" s="493"/>
      <c r="G4" s="493"/>
      <c r="H4" s="493"/>
      <c r="I4" s="493"/>
      <c r="J4" s="493"/>
      <c r="K4" s="493"/>
      <c r="L4" s="493"/>
      <c r="M4" s="493"/>
      <c r="N4" s="493"/>
      <c r="O4" s="493"/>
      <c r="P4" s="493"/>
      <c r="Q4" s="493"/>
      <c r="R4" s="493"/>
      <c r="S4" s="493"/>
      <c r="T4" s="493"/>
      <c r="U4" s="493"/>
      <c r="V4" s="493"/>
      <c r="W4" s="493"/>
      <c r="X4" s="493"/>
      <c r="Y4" s="493"/>
      <c r="Z4" s="493"/>
      <c r="AA4" s="493"/>
    </row>
    <row r="5" spans="1:27" ht="36.75" customHeight="1" x14ac:dyDescent="0.55000000000000004">
      <c r="B5" s="515" t="s">
        <v>133</v>
      </c>
      <c r="C5" s="247"/>
      <c r="D5" s="247"/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247"/>
      <c r="R5" s="247"/>
      <c r="S5" s="247"/>
      <c r="T5" s="247"/>
      <c r="U5" s="247"/>
      <c r="V5" s="247"/>
      <c r="W5" s="247"/>
      <c r="X5" s="247"/>
      <c r="Y5" s="247"/>
      <c r="Z5" s="247"/>
      <c r="AA5" s="247"/>
    </row>
    <row r="6" spans="1:27" x14ac:dyDescent="0.55000000000000004">
      <c r="B6" s="491" t="s">
        <v>134</v>
      </c>
      <c r="C6" s="247"/>
      <c r="D6" s="247"/>
      <c r="E6" s="247"/>
      <c r="F6" s="247"/>
      <c r="G6" s="247"/>
      <c r="H6" s="247"/>
      <c r="I6" s="247"/>
      <c r="J6" s="247"/>
      <c r="K6" s="247"/>
      <c r="L6" s="247"/>
      <c r="M6" s="247"/>
      <c r="N6" s="247"/>
      <c r="O6" s="247"/>
      <c r="P6" s="247"/>
      <c r="Q6" s="247"/>
      <c r="R6" s="247"/>
      <c r="S6" s="247"/>
      <c r="T6" s="247"/>
      <c r="U6" s="247"/>
      <c r="V6" s="247"/>
      <c r="W6" s="247"/>
      <c r="X6" s="247"/>
      <c r="Y6" s="247"/>
      <c r="Z6" s="247"/>
      <c r="AA6" s="247"/>
    </row>
    <row r="7" spans="1:27" x14ac:dyDescent="0.55000000000000004">
      <c r="B7" s="491" t="s">
        <v>135</v>
      </c>
      <c r="C7" s="247"/>
      <c r="D7" s="247"/>
      <c r="E7" s="247"/>
      <c r="F7" s="247"/>
      <c r="G7" s="247"/>
      <c r="H7" s="247"/>
      <c r="I7" s="247"/>
      <c r="J7" s="247"/>
      <c r="K7" s="247"/>
      <c r="L7" s="247"/>
      <c r="M7" s="247"/>
      <c r="N7" s="247"/>
      <c r="O7" s="247"/>
      <c r="P7" s="247"/>
      <c r="Q7" s="247"/>
      <c r="R7" s="247"/>
      <c r="S7" s="247"/>
      <c r="T7" s="247"/>
      <c r="U7" s="247"/>
      <c r="V7" s="247"/>
      <c r="W7" s="247"/>
      <c r="X7" s="247"/>
      <c r="Y7" s="247"/>
      <c r="Z7" s="247"/>
      <c r="AA7" s="247"/>
    </row>
    <row r="8" spans="1:27" x14ac:dyDescent="0.55000000000000004">
      <c r="B8" s="491" t="s">
        <v>136</v>
      </c>
      <c r="C8" s="247"/>
      <c r="D8" s="247"/>
      <c r="E8" s="247"/>
      <c r="F8" s="247"/>
      <c r="G8" s="247"/>
      <c r="H8" s="247"/>
      <c r="I8" s="247"/>
      <c r="J8" s="247"/>
      <c r="K8" s="247"/>
      <c r="L8" s="247"/>
      <c r="M8" s="247"/>
      <c r="N8" s="247"/>
      <c r="O8" s="247"/>
      <c r="P8" s="247"/>
      <c r="Q8" s="247"/>
      <c r="R8" s="247"/>
      <c r="S8" s="247"/>
      <c r="T8" s="247"/>
      <c r="U8" s="247"/>
      <c r="V8" s="247"/>
      <c r="W8" s="247"/>
      <c r="X8" s="247"/>
      <c r="Y8" s="247"/>
      <c r="Z8" s="247"/>
      <c r="AA8" s="247"/>
    </row>
    <row r="9" spans="1:27" x14ac:dyDescent="0.55000000000000004">
      <c r="B9" s="550" t="s">
        <v>137</v>
      </c>
      <c r="C9" s="247"/>
      <c r="D9" s="247"/>
      <c r="E9" s="247"/>
      <c r="F9" s="247"/>
      <c r="G9" s="247"/>
      <c r="H9" s="247"/>
      <c r="I9" s="247"/>
      <c r="J9" s="247"/>
      <c r="K9" s="247"/>
      <c r="L9" s="247"/>
      <c r="M9" s="247"/>
      <c r="N9" s="247"/>
      <c r="O9" s="247"/>
      <c r="P9" s="247"/>
      <c r="Q9" s="247"/>
      <c r="R9" s="247"/>
      <c r="S9" s="247"/>
      <c r="T9" s="247"/>
      <c r="U9" s="247"/>
      <c r="V9" s="247"/>
      <c r="W9" s="247"/>
      <c r="X9" s="247"/>
      <c r="Y9" s="247"/>
      <c r="Z9" s="247"/>
      <c r="AA9" s="247"/>
    </row>
    <row r="10" spans="1:27" ht="41.25" customHeight="1" x14ac:dyDescent="0.55000000000000004">
      <c r="B10" s="551" t="s">
        <v>138</v>
      </c>
      <c r="C10" s="552"/>
      <c r="D10" s="552"/>
      <c r="E10" s="552"/>
      <c r="F10" s="552"/>
      <c r="G10" s="552"/>
      <c r="H10" s="552"/>
      <c r="I10" s="552"/>
      <c r="J10" s="552"/>
      <c r="K10" s="552"/>
      <c r="L10" s="552"/>
      <c r="M10" s="552"/>
      <c r="N10" s="552"/>
      <c r="O10" s="552"/>
      <c r="P10" s="552"/>
      <c r="Q10" s="552"/>
      <c r="R10" s="552"/>
      <c r="S10" s="552"/>
      <c r="T10" s="552"/>
      <c r="U10" s="552"/>
      <c r="V10" s="552"/>
      <c r="W10" s="552"/>
      <c r="X10" s="552"/>
      <c r="Y10" s="552"/>
      <c r="Z10" s="552"/>
      <c r="AA10" s="552"/>
    </row>
    <row r="11" spans="1:27" x14ac:dyDescent="0.55000000000000004">
      <c r="A11" s="509" t="s">
        <v>139</v>
      </c>
      <c r="B11" s="549"/>
      <c r="C11" s="509" t="s">
        <v>140</v>
      </c>
      <c r="D11" s="509"/>
      <c r="E11" s="509"/>
      <c r="F11" s="509"/>
      <c r="G11" s="509"/>
      <c r="H11" s="509"/>
      <c r="I11" s="509"/>
      <c r="J11" s="512"/>
      <c r="K11" s="509" t="s">
        <v>141</v>
      </c>
      <c r="L11" s="509"/>
      <c r="M11" s="509"/>
      <c r="N11" s="509"/>
      <c r="O11" s="509"/>
      <c r="P11" s="509"/>
      <c r="Q11" s="509"/>
      <c r="R11" s="509"/>
      <c r="S11" s="509" t="s">
        <v>142</v>
      </c>
      <c r="T11" s="509"/>
      <c r="U11" s="509"/>
      <c r="V11" s="509"/>
      <c r="W11" s="548" t="s">
        <v>148</v>
      </c>
      <c r="X11" s="548" t="s">
        <v>149</v>
      </c>
      <c r="Y11" s="553" t="s">
        <v>70</v>
      </c>
    </row>
    <row r="12" spans="1:27" x14ac:dyDescent="0.55000000000000004">
      <c r="A12" s="509"/>
      <c r="B12" s="549"/>
      <c r="C12" s="509" t="s">
        <v>143</v>
      </c>
      <c r="D12" s="509"/>
      <c r="E12" s="509"/>
      <c r="F12" s="509"/>
      <c r="G12" s="509" t="s">
        <v>144</v>
      </c>
      <c r="H12" s="509"/>
      <c r="I12" s="509"/>
      <c r="J12" s="509"/>
      <c r="K12" s="509" t="s">
        <v>145</v>
      </c>
      <c r="L12" s="509"/>
      <c r="M12" s="509"/>
      <c r="N12" s="509"/>
      <c r="O12" s="509" t="s">
        <v>146</v>
      </c>
      <c r="P12" s="509"/>
      <c r="Q12" s="509"/>
      <c r="R12" s="509"/>
      <c r="S12" s="509" t="s">
        <v>147</v>
      </c>
      <c r="T12" s="509"/>
      <c r="U12" s="509"/>
      <c r="V12" s="509"/>
      <c r="W12" s="548"/>
      <c r="X12" s="548"/>
      <c r="Y12" s="554"/>
    </row>
    <row r="13" spans="1:27" x14ac:dyDescent="0.55000000000000004">
      <c r="A13" s="509"/>
      <c r="B13" s="549"/>
      <c r="C13" s="8">
        <v>1</v>
      </c>
      <c r="D13" s="8">
        <v>2</v>
      </c>
      <c r="E13" s="8">
        <v>3</v>
      </c>
      <c r="F13" s="8">
        <v>4</v>
      </c>
      <c r="G13" s="8">
        <v>1</v>
      </c>
      <c r="H13" s="8">
        <v>2</v>
      </c>
      <c r="I13" s="8">
        <v>3</v>
      </c>
      <c r="J13" s="8">
        <v>4</v>
      </c>
      <c r="K13" s="8">
        <v>1</v>
      </c>
      <c r="L13" s="8">
        <v>2</v>
      </c>
      <c r="M13" s="8">
        <v>3</v>
      </c>
      <c r="N13" s="8">
        <v>4</v>
      </c>
      <c r="O13" s="8">
        <v>1</v>
      </c>
      <c r="P13" s="8">
        <v>2</v>
      </c>
      <c r="Q13" s="8">
        <v>3</v>
      </c>
      <c r="R13" s="8">
        <v>4</v>
      </c>
      <c r="S13" s="8">
        <v>1</v>
      </c>
      <c r="T13" s="8">
        <v>2</v>
      </c>
      <c r="U13" s="8">
        <v>3</v>
      </c>
      <c r="V13" s="8">
        <v>4</v>
      </c>
      <c r="W13" s="548"/>
      <c r="X13" s="548"/>
      <c r="Y13" s="555"/>
    </row>
    <row r="14" spans="1:27" x14ac:dyDescent="0.55000000000000004">
      <c r="A14" s="8">
        <v>1</v>
      </c>
      <c r="B14" s="72">
        <f>แบบกรอก!$B$10</f>
        <v>0</v>
      </c>
      <c r="C14" s="4"/>
      <c r="D14" s="4">
        <f>แบบกรอก!AM10</f>
        <v>0</v>
      </c>
      <c r="E14" s="4"/>
      <c r="F14" s="4">
        <f>แบบกรอก!AN10</f>
        <v>0</v>
      </c>
      <c r="G14" s="4"/>
      <c r="H14" s="4">
        <f>แบบกรอก!AO10</f>
        <v>0</v>
      </c>
      <c r="I14" s="4"/>
      <c r="J14" s="4">
        <f>แบบกรอก!AP10</f>
        <v>0</v>
      </c>
      <c r="K14" s="4"/>
      <c r="L14" s="4">
        <f>แบบกรอก!AQ10</f>
        <v>0</v>
      </c>
      <c r="M14" s="4"/>
      <c r="N14" s="4">
        <f>แบบกรอก!AR10</f>
        <v>0</v>
      </c>
      <c r="O14" s="4"/>
      <c r="P14" s="4">
        <f>แบบกรอก!AS10</f>
        <v>0</v>
      </c>
      <c r="Q14" s="4"/>
      <c r="R14" s="4">
        <f>แบบกรอก!AT10</f>
        <v>0</v>
      </c>
      <c r="S14" s="4"/>
      <c r="T14" s="4">
        <f>แบบกรอก!AU10</f>
        <v>0</v>
      </c>
      <c r="U14" s="4"/>
      <c r="V14" s="4">
        <f>แบบกรอก!AV10</f>
        <v>0</v>
      </c>
      <c r="W14" s="4">
        <f>D14+F14+H14+J14+L14+N14+P14+R14+T14+V14</f>
        <v>0</v>
      </c>
      <c r="X14" s="4">
        <f>W14*100/30</f>
        <v>0</v>
      </c>
      <c r="Y14" s="4" t="str">
        <f>IF(X14&lt;60,"ไม่ผ่าน",IF(X14&lt;70,"ผ่าน",IF(X14&lt;80,"ดี",IF(X14&gt;=80,"ดีเยี่ยม"))))</f>
        <v>ไม่ผ่าน</v>
      </c>
    </row>
    <row r="15" spans="1:27" x14ac:dyDescent="0.55000000000000004">
      <c r="A15" s="8">
        <v>2</v>
      </c>
      <c r="B15" s="72">
        <f>แบบกรอก!$B$11</f>
        <v>0</v>
      </c>
      <c r="C15" s="4"/>
      <c r="D15" s="4">
        <f>แบบกรอก!AM11</f>
        <v>0</v>
      </c>
      <c r="E15" s="4"/>
      <c r="F15" s="4">
        <f>แบบกรอก!AN11</f>
        <v>0</v>
      </c>
      <c r="G15" s="4"/>
      <c r="H15" s="4">
        <f>แบบกรอก!AO11</f>
        <v>0</v>
      </c>
      <c r="I15" s="4"/>
      <c r="J15" s="4">
        <f>แบบกรอก!AP11</f>
        <v>0</v>
      </c>
      <c r="K15" s="4"/>
      <c r="L15" s="4">
        <f>แบบกรอก!AQ11</f>
        <v>0</v>
      </c>
      <c r="M15" s="4"/>
      <c r="N15" s="4">
        <f>แบบกรอก!AR11</f>
        <v>0</v>
      </c>
      <c r="O15" s="4"/>
      <c r="P15" s="4">
        <f>แบบกรอก!AS11</f>
        <v>0</v>
      </c>
      <c r="Q15" s="4"/>
      <c r="R15" s="4">
        <f>แบบกรอก!AT11</f>
        <v>0</v>
      </c>
      <c r="S15" s="4"/>
      <c r="T15" s="4">
        <f>แบบกรอก!AU11</f>
        <v>0</v>
      </c>
      <c r="U15" s="4"/>
      <c r="V15" s="4">
        <f>แบบกรอก!AV11</f>
        <v>0</v>
      </c>
      <c r="W15" s="4">
        <f t="shared" ref="W15:W25" si="0">D15+F15+H15+J15+L15+N15+P15+R15+T15+V15</f>
        <v>0</v>
      </c>
      <c r="X15" s="4">
        <f t="shared" ref="X15:X25" si="1">W15*100/30</f>
        <v>0</v>
      </c>
      <c r="Y15" s="4" t="str">
        <f t="shared" ref="Y15:Y25" si="2">IF(X15&lt;60,"ไม่ผ่าน",IF(X15&lt;70,"ผ่าน",IF(X15&lt;80,"ดี",IF(X15&gt;=80,"ดีเยี่ยม"))))</f>
        <v>ไม่ผ่าน</v>
      </c>
    </row>
    <row r="16" spans="1:27" x14ac:dyDescent="0.55000000000000004">
      <c r="A16" s="8">
        <v>3</v>
      </c>
      <c r="B16" s="72">
        <f>แบบกรอก!$B$12</f>
        <v>0</v>
      </c>
      <c r="C16" s="4"/>
      <c r="D16" s="4">
        <f>แบบกรอก!AM12</f>
        <v>0</v>
      </c>
      <c r="E16" s="4"/>
      <c r="F16" s="4">
        <f>แบบกรอก!AN12</f>
        <v>0</v>
      </c>
      <c r="G16" s="4"/>
      <c r="H16" s="4">
        <f>แบบกรอก!AO12</f>
        <v>0</v>
      </c>
      <c r="I16" s="4"/>
      <c r="J16" s="4">
        <f>แบบกรอก!AP12</f>
        <v>0</v>
      </c>
      <c r="K16" s="4"/>
      <c r="L16" s="4">
        <f>แบบกรอก!AQ12</f>
        <v>0</v>
      </c>
      <c r="M16" s="4"/>
      <c r="N16" s="4">
        <f>แบบกรอก!AR12</f>
        <v>0</v>
      </c>
      <c r="O16" s="4"/>
      <c r="P16" s="4">
        <f>แบบกรอก!AS12</f>
        <v>0</v>
      </c>
      <c r="Q16" s="4"/>
      <c r="R16" s="4">
        <f>แบบกรอก!AT12</f>
        <v>0</v>
      </c>
      <c r="S16" s="4"/>
      <c r="T16" s="4">
        <f>แบบกรอก!AU12</f>
        <v>0</v>
      </c>
      <c r="U16" s="4"/>
      <c r="V16" s="4">
        <f>แบบกรอก!AV12</f>
        <v>0</v>
      </c>
      <c r="W16" s="4">
        <f t="shared" si="0"/>
        <v>0</v>
      </c>
      <c r="X16" s="4">
        <f t="shared" si="1"/>
        <v>0</v>
      </c>
      <c r="Y16" s="4" t="str">
        <f t="shared" si="2"/>
        <v>ไม่ผ่าน</v>
      </c>
    </row>
    <row r="17" spans="1:25" x14ac:dyDescent="0.55000000000000004">
      <c r="A17" s="8">
        <v>4</v>
      </c>
      <c r="B17" s="72">
        <f>แบบกรอก!$B$13</f>
        <v>0</v>
      </c>
      <c r="C17" s="4"/>
      <c r="D17" s="4">
        <f>แบบกรอก!AM13</f>
        <v>0</v>
      </c>
      <c r="E17" s="4"/>
      <c r="F17" s="4">
        <f>แบบกรอก!AN13</f>
        <v>0</v>
      </c>
      <c r="G17" s="4"/>
      <c r="H17" s="4">
        <f>แบบกรอก!AO13</f>
        <v>0</v>
      </c>
      <c r="I17" s="4"/>
      <c r="J17" s="4">
        <f>แบบกรอก!AP13</f>
        <v>0</v>
      </c>
      <c r="K17" s="4"/>
      <c r="L17" s="4">
        <f>แบบกรอก!AQ13</f>
        <v>0</v>
      </c>
      <c r="M17" s="4"/>
      <c r="N17" s="4">
        <f>แบบกรอก!AR13</f>
        <v>0</v>
      </c>
      <c r="O17" s="4"/>
      <c r="P17" s="4">
        <f>แบบกรอก!AS13</f>
        <v>0</v>
      </c>
      <c r="Q17" s="4"/>
      <c r="R17" s="4">
        <f>แบบกรอก!AT13</f>
        <v>0</v>
      </c>
      <c r="S17" s="4"/>
      <c r="T17" s="4">
        <f>แบบกรอก!AU13</f>
        <v>0</v>
      </c>
      <c r="U17" s="4"/>
      <c r="V17" s="4">
        <f>แบบกรอก!AV13</f>
        <v>0</v>
      </c>
      <c r="W17" s="4">
        <f t="shared" si="0"/>
        <v>0</v>
      </c>
      <c r="X17" s="4">
        <f t="shared" si="1"/>
        <v>0</v>
      </c>
      <c r="Y17" s="4" t="str">
        <f t="shared" si="2"/>
        <v>ไม่ผ่าน</v>
      </c>
    </row>
    <row r="18" spans="1:25" x14ac:dyDescent="0.55000000000000004">
      <c r="A18" s="8">
        <v>5</v>
      </c>
      <c r="B18" s="72">
        <f>แบบกรอก!$B$14</f>
        <v>0</v>
      </c>
      <c r="C18" s="4"/>
      <c r="D18" s="4">
        <f>แบบกรอก!AM14</f>
        <v>0</v>
      </c>
      <c r="E18" s="4"/>
      <c r="F18" s="4">
        <f>แบบกรอก!AN14</f>
        <v>0</v>
      </c>
      <c r="G18" s="4"/>
      <c r="H18" s="4">
        <f>แบบกรอก!AO14</f>
        <v>0</v>
      </c>
      <c r="I18" s="4"/>
      <c r="J18" s="4">
        <f>แบบกรอก!AP14</f>
        <v>0</v>
      </c>
      <c r="K18" s="4"/>
      <c r="L18" s="4">
        <f>แบบกรอก!AQ14</f>
        <v>0</v>
      </c>
      <c r="M18" s="4"/>
      <c r="N18" s="4">
        <f>แบบกรอก!AR14</f>
        <v>0</v>
      </c>
      <c r="O18" s="4"/>
      <c r="P18" s="4">
        <f>แบบกรอก!AS14</f>
        <v>0</v>
      </c>
      <c r="Q18" s="4"/>
      <c r="R18" s="4">
        <f>แบบกรอก!AT14</f>
        <v>0</v>
      </c>
      <c r="S18" s="4"/>
      <c r="T18" s="4">
        <f>แบบกรอก!AU14</f>
        <v>0</v>
      </c>
      <c r="U18" s="4"/>
      <c r="V18" s="4">
        <f>แบบกรอก!AV14</f>
        <v>0</v>
      </c>
      <c r="W18" s="4">
        <f t="shared" si="0"/>
        <v>0</v>
      </c>
      <c r="X18" s="4">
        <f t="shared" si="1"/>
        <v>0</v>
      </c>
      <c r="Y18" s="4" t="str">
        <f t="shared" si="2"/>
        <v>ไม่ผ่าน</v>
      </c>
    </row>
    <row r="19" spans="1:25" x14ac:dyDescent="0.55000000000000004">
      <c r="A19" s="8">
        <v>6</v>
      </c>
      <c r="B19" s="72">
        <f>แบบกรอก!$B$15</f>
        <v>0</v>
      </c>
      <c r="C19" s="4"/>
      <c r="D19" s="4">
        <f>แบบกรอก!AM15</f>
        <v>0</v>
      </c>
      <c r="E19" s="4"/>
      <c r="F19" s="4">
        <f>แบบกรอก!AN15</f>
        <v>0</v>
      </c>
      <c r="G19" s="4"/>
      <c r="H19" s="4">
        <f>แบบกรอก!AO15</f>
        <v>0</v>
      </c>
      <c r="I19" s="4"/>
      <c r="J19" s="4">
        <f>แบบกรอก!AP15</f>
        <v>0</v>
      </c>
      <c r="K19" s="4"/>
      <c r="L19" s="4">
        <f>แบบกรอก!AQ15</f>
        <v>0</v>
      </c>
      <c r="M19" s="4"/>
      <c r="N19" s="4">
        <f>แบบกรอก!AR15</f>
        <v>0</v>
      </c>
      <c r="O19" s="4"/>
      <c r="P19" s="4">
        <f>แบบกรอก!AS15</f>
        <v>0</v>
      </c>
      <c r="Q19" s="4"/>
      <c r="R19" s="4">
        <f>แบบกรอก!AT15</f>
        <v>0</v>
      </c>
      <c r="S19" s="4"/>
      <c r="T19" s="4">
        <f>แบบกรอก!AU15</f>
        <v>0</v>
      </c>
      <c r="U19" s="4"/>
      <c r="V19" s="4">
        <f>แบบกรอก!AV15</f>
        <v>0</v>
      </c>
      <c r="W19" s="4">
        <f t="shared" si="0"/>
        <v>0</v>
      </c>
      <c r="X19" s="4">
        <f t="shared" si="1"/>
        <v>0</v>
      </c>
      <c r="Y19" s="4" t="str">
        <f t="shared" si="2"/>
        <v>ไม่ผ่าน</v>
      </c>
    </row>
    <row r="20" spans="1:25" x14ac:dyDescent="0.55000000000000004">
      <c r="A20" s="8">
        <v>7</v>
      </c>
      <c r="B20" s="72">
        <f>แบบกรอก!$B$16</f>
        <v>0</v>
      </c>
      <c r="C20" s="4"/>
      <c r="D20" s="4">
        <f>แบบกรอก!AM16</f>
        <v>0</v>
      </c>
      <c r="E20" s="4"/>
      <c r="F20" s="4">
        <f>แบบกรอก!AN16</f>
        <v>0</v>
      </c>
      <c r="G20" s="4"/>
      <c r="H20" s="4">
        <f>แบบกรอก!AO16</f>
        <v>0</v>
      </c>
      <c r="I20" s="4"/>
      <c r="J20" s="4">
        <f>แบบกรอก!AP16</f>
        <v>0</v>
      </c>
      <c r="K20" s="4"/>
      <c r="L20" s="4">
        <f>แบบกรอก!AQ16</f>
        <v>0</v>
      </c>
      <c r="M20" s="4"/>
      <c r="N20" s="4">
        <f>แบบกรอก!AR16</f>
        <v>0</v>
      </c>
      <c r="O20" s="4"/>
      <c r="P20" s="4">
        <f>แบบกรอก!AS16</f>
        <v>0</v>
      </c>
      <c r="Q20" s="4"/>
      <c r="R20" s="4">
        <f>แบบกรอก!AT16</f>
        <v>0</v>
      </c>
      <c r="S20" s="4"/>
      <c r="T20" s="4">
        <f>แบบกรอก!AU16</f>
        <v>0</v>
      </c>
      <c r="U20" s="4"/>
      <c r="V20" s="4">
        <f>แบบกรอก!AV16</f>
        <v>0</v>
      </c>
      <c r="W20" s="4">
        <f t="shared" si="0"/>
        <v>0</v>
      </c>
      <c r="X20" s="4">
        <f t="shared" si="1"/>
        <v>0</v>
      </c>
      <c r="Y20" s="4" t="str">
        <f t="shared" si="2"/>
        <v>ไม่ผ่าน</v>
      </c>
    </row>
    <row r="21" spans="1:25" x14ac:dyDescent="0.55000000000000004">
      <c r="A21" s="8">
        <v>8</v>
      </c>
      <c r="B21" s="72">
        <f>แบบกรอก!$B$17</f>
        <v>0</v>
      </c>
      <c r="C21" s="4"/>
      <c r="D21" s="4">
        <f>แบบกรอก!AM17</f>
        <v>0</v>
      </c>
      <c r="E21" s="4"/>
      <c r="F21" s="4">
        <f>แบบกรอก!AN17</f>
        <v>0</v>
      </c>
      <c r="G21" s="4"/>
      <c r="H21" s="4">
        <f>แบบกรอก!AO17</f>
        <v>0</v>
      </c>
      <c r="I21" s="4"/>
      <c r="J21" s="4">
        <f>แบบกรอก!AP17</f>
        <v>0</v>
      </c>
      <c r="K21" s="4"/>
      <c r="L21" s="4">
        <f>แบบกรอก!AQ17</f>
        <v>0</v>
      </c>
      <c r="M21" s="4"/>
      <c r="N21" s="4">
        <f>แบบกรอก!AR17</f>
        <v>0</v>
      </c>
      <c r="O21" s="4"/>
      <c r="P21" s="4">
        <f>แบบกรอก!AS17</f>
        <v>0</v>
      </c>
      <c r="Q21" s="4"/>
      <c r="R21" s="4">
        <f>แบบกรอก!AT17</f>
        <v>0</v>
      </c>
      <c r="S21" s="4"/>
      <c r="T21" s="4">
        <f>แบบกรอก!AU17</f>
        <v>0</v>
      </c>
      <c r="U21" s="4"/>
      <c r="V21" s="4">
        <f>แบบกรอก!AV17</f>
        <v>0</v>
      </c>
      <c r="W21" s="4">
        <f t="shared" si="0"/>
        <v>0</v>
      </c>
      <c r="X21" s="4">
        <f t="shared" si="1"/>
        <v>0</v>
      </c>
      <c r="Y21" s="4" t="str">
        <f t="shared" si="2"/>
        <v>ไม่ผ่าน</v>
      </c>
    </row>
    <row r="22" spans="1:25" x14ac:dyDescent="0.55000000000000004">
      <c r="A22" s="8">
        <v>9</v>
      </c>
      <c r="B22" s="72">
        <f>แบบกรอก!$B$18</f>
        <v>0</v>
      </c>
      <c r="C22" s="4"/>
      <c r="D22" s="4">
        <f>แบบกรอก!AM18</f>
        <v>0</v>
      </c>
      <c r="E22" s="4"/>
      <c r="F22" s="4">
        <f>แบบกรอก!AN18</f>
        <v>0</v>
      </c>
      <c r="G22" s="4"/>
      <c r="H22" s="4">
        <f>แบบกรอก!AO18</f>
        <v>0</v>
      </c>
      <c r="I22" s="4"/>
      <c r="J22" s="4">
        <f>แบบกรอก!AP18</f>
        <v>0</v>
      </c>
      <c r="K22" s="4"/>
      <c r="L22" s="4">
        <f>แบบกรอก!AQ18</f>
        <v>0</v>
      </c>
      <c r="M22" s="4"/>
      <c r="N22" s="4">
        <f>แบบกรอก!AR18</f>
        <v>0</v>
      </c>
      <c r="O22" s="4"/>
      <c r="P22" s="4">
        <f>แบบกรอก!AS18</f>
        <v>0</v>
      </c>
      <c r="Q22" s="4"/>
      <c r="R22" s="4">
        <f>แบบกรอก!AT18</f>
        <v>0</v>
      </c>
      <c r="S22" s="4"/>
      <c r="T22" s="4">
        <f>แบบกรอก!AU18</f>
        <v>0</v>
      </c>
      <c r="U22" s="4"/>
      <c r="V22" s="4">
        <f>แบบกรอก!AV18</f>
        <v>0</v>
      </c>
      <c r="W22" s="4">
        <f t="shared" si="0"/>
        <v>0</v>
      </c>
      <c r="X22" s="4">
        <f t="shared" si="1"/>
        <v>0</v>
      </c>
      <c r="Y22" s="4" t="str">
        <f t="shared" si="2"/>
        <v>ไม่ผ่าน</v>
      </c>
    </row>
    <row r="23" spans="1:25" x14ac:dyDescent="0.55000000000000004">
      <c r="A23" s="8">
        <v>10</v>
      </c>
      <c r="B23" s="72">
        <f>แบบกรอก!$B$19</f>
        <v>0</v>
      </c>
      <c r="C23" s="4"/>
      <c r="D23" s="4">
        <f>แบบกรอก!AM19</f>
        <v>0</v>
      </c>
      <c r="E23" s="4"/>
      <c r="F23" s="4">
        <f>แบบกรอก!AN19</f>
        <v>0</v>
      </c>
      <c r="G23" s="4"/>
      <c r="H23" s="4">
        <f>แบบกรอก!AO19</f>
        <v>0</v>
      </c>
      <c r="I23" s="4"/>
      <c r="J23" s="4">
        <f>แบบกรอก!AP19</f>
        <v>0</v>
      </c>
      <c r="K23" s="4"/>
      <c r="L23" s="4">
        <f>แบบกรอก!AQ19</f>
        <v>0</v>
      </c>
      <c r="M23" s="4"/>
      <c r="N23" s="4">
        <f>แบบกรอก!AR19</f>
        <v>0</v>
      </c>
      <c r="O23" s="4"/>
      <c r="P23" s="4">
        <f>แบบกรอก!AS19</f>
        <v>0</v>
      </c>
      <c r="Q23" s="4"/>
      <c r="R23" s="4">
        <f>แบบกรอก!AT19</f>
        <v>0</v>
      </c>
      <c r="S23" s="4"/>
      <c r="T23" s="4">
        <f>แบบกรอก!AU19</f>
        <v>0</v>
      </c>
      <c r="U23" s="4"/>
      <c r="V23" s="4">
        <f>แบบกรอก!AV19</f>
        <v>0</v>
      </c>
      <c r="W23" s="4">
        <f t="shared" si="0"/>
        <v>0</v>
      </c>
      <c r="X23" s="4">
        <f t="shared" si="1"/>
        <v>0</v>
      </c>
      <c r="Y23" s="4" t="str">
        <f t="shared" si="2"/>
        <v>ไม่ผ่าน</v>
      </c>
    </row>
    <row r="24" spans="1:25" x14ac:dyDescent="0.55000000000000004">
      <c r="A24" s="8">
        <v>11</v>
      </c>
      <c r="B24" s="72">
        <f>แบบกรอก!$B$20</f>
        <v>0</v>
      </c>
      <c r="C24" s="4"/>
      <c r="D24" s="4">
        <f>แบบกรอก!AM20</f>
        <v>0</v>
      </c>
      <c r="E24" s="4"/>
      <c r="F24" s="4">
        <f>แบบกรอก!AN20</f>
        <v>0</v>
      </c>
      <c r="G24" s="4"/>
      <c r="H24" s="4">
        <f>แบบกรอก!AO20</f>
        <v>0</v>
      </c>
      <c r="I24" s="4"/>
      <c r="J24" s="4">
        <f>แบบกรอก!AP20</f>
        <v>0</v>
      </c>
      <c r="K24" s="4"/>
      <c r="L24" s="4">
        <f>แบบกรอก!AQ20</f>
        <v>0</v>
      </c>
      <c r="M24" s="4"/>
      <c r="N24" s="4">
        <f>แบบกรอก!AR20</f>
        <v>0</v>
      </c>
      <c r="O24" s="4"/>
      <c r="P24" s="4">
        <f>แบบกรอก!AS20</f>
        <v>0</v>
      </c>
      <c r="Q24" s="4"/>
      <c r="R24" s="4">
        <f>แบบกรอก!AT20</f>
        <v>0</v>
      </c>
      <c r="S24" s="4"/>
      <c r="T24" s="4">
        <f>แบบกรอก!AU20</f>
        <v>0</v>
      </c>
      <c r="U24" s="4"/>
      <c r="V24" s="4">
        <f>แบบกรอก!AV20</f>
        <v>0</v>
      </c>
      <c r="W24" s="4">
        <f t="shared" si="0"/>
        <v>0</v>
      </c>
      <c r="X24" s="4">
        <f t="shared" si="1"/>
        <v>0</v>
      </c>
      <c r="Y24" s="4" t="str">
        <f t="shared" si="2"/>
        <v>ไม่ผ่าน</v>
      </c>
    </row>
    <row r="25" spans="1:25" x14ac:dyDescent="0.55000000000000004">
      <c r="A25" s="8">
        <v>12</v>
      </c>
      <c r="B25" s="72">
        <f>แบบกรอก!$B$21</f>
        <v>0</v>
      </c>
      <c r="C25" s="4"/>
      <c r="D25" s="4">
        <f>แบบกรอก!AM21</f>
        <v>0</v>
      </c>
      <c r="E25" s="4"/>
      <c r="F25" s="4">
        <f>แบบกรอก!AN21</f>
        <v>0</v>
      </c>
      <c r="G25" s="4"/>
      <c r="H25" s="4">
        <f>แบบกรอก!AO21</f>
        <v>0</v>
      </c>
      <c r="I25" s="4"/>
      <c r="J25" s="4">
        <f>แบบกรอก!AP21</f>
        <v>0</v>
      </c>
      <c r="K25" s="4"/>
      <c r="L25" s="4">
        <f>แบบกรอก!AQ21</f>
        <v>0</v>
      </c>
      <c r="M25" s="4"/>
      <c r="N25" s="4">
        <f>แบบกรอก!AR21</f>
        <v>0</v>
      </c>
      <c r="O25" s="4"/>
      <c r="P25" s="4">
        <f>แบบกรอก!AS21</f>
        <v>0</v>
      </c>
      <c r="Q25" s="4"/>
      <c r="R25" s="4">
        <f>แบบกรอก!AT21</f>
        <v>0</v>
      </c>
      <c r="S25" s="4"/>
      <c r="T25" s="4">
        <f>แบบกรอก!AU21</f>
        <v>0</v>
      </c>
      <c r="U25" s="4"/>
      <c r="V25" s="4">
        <f>แบบกรอก!AV21</f>
        <v>0</v>
      </c>
      <c r="W25" s="4">
        <f t="shared" si="0"/>
        <v>0</v>
      </c>
      <c r="X25" s="4">
        <f t="shared" si="1"/>
        <v>0</v>
      </c>
      <c r="Y25" s="4" t="str">
        <f t="shared" si="2"/>
        <v>ไม่ผ่าน</v>
      </c>
    </row>
    <row r="26" spans="1:25" x14ac:dyDescent="0.55000000000000004">
      <c r="A26" s="8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spans="1:25" ht="71.25" customHeight="1" x14ac:dyDescent="0.55000000000000004">
      <c r="C27" s="556" t="s">
        <v>150</v>
      </c>
      <c r="D27" s="556"/>
      <c r="E27" s="556"/>
      <c r="F27" s="556"/>
      <c r="G27" s="556"/>
      <c r="H27" s="556"/>
      <c r="I27" s="556"/>
      <c r="J27" s="556"/>
      <c r="K27" s="556"/>
      <c r="L27" s="556"/>
      <c r="M27" s="556"/>
      <c r="N27" s="556"/>
      <c r="O27" s="556"/>
      <c r="P27" s="556"/>
      <c r="Q27" s="556"/>
      <c r="R27" s="556"/>
    </row>
    <row r="28" spans="1:25" x14ac:dyDescent="0.55000000000000004">
      <c r="C28" s="10"/>
      <c r="D28" s="10"/>
      <c r="E28" s="10"/>
      <c r="F28" s="10" t="s">
        <v>163</v>
      </c>
      <c r="G28" s="493">
        <f>แบบกรอก!$B$22</f>
        <v>0</v>
      </c>
      <c r="H28" s="493"/>
      <c r="I28" s="493"/>
      <c r="J28" s="493"/>
      <c r="K28" s="493"/>
      <c r="L28" s="493"/>
      <c r="M28" s="493"/>
      <c r="N28" s="493"/>
      <c r="O28" s="10" t="s">
        <v>164</v>
      </c>
      <c r="P28" s="10"/>
      <c r="Q28" s="10"/>
      <c r="R28" s="10"/>
    </row>
  </sheetData>
  <sheetProtection sheet="1" objects="1" scenarios="1"/>
  <mergeCells count="28">
    <mergeCell ref="G28:N28"/>
    <mergeCell ref="C27:R27"/>
    <mergeCell ref="C12:F12"/>
    <mergeCell ref="G12:J12"/>
    <mergeCell ref="K12:N12"/>
    <mergeCell ref="O12:R12"/>
    <mergeCell ref="A11:A13"/>
    <mergeCell ref="B11:B13"/>
    <mergeCell ref="B8:AA8"/>
    <mergeCell ref="B9:AA9"/>
    <mergeCell ref="B10:AA10"/>
    <mergeCell ref="X11:X13"/>
    <mergeCell ref="Y11:Y13"/>
    <mergeCell ref="S12:V12"/>
    <mergeCell ref="B6:AA6"/>
    <mergeCell ref="C11:J11"/>
    <mergeCell ref="K11:R11"/>
    <mergeCell ref="S11:V11"/>
    <mergeCell ref="W11:W13"/>
    <mergeCell ref="B7:AA7"/>
    <mergeCell ref="A1:AA1"/>
    <mergeCell ref="A3:AA3"/>
    <mergeCell ref="A4:AA4"/>
    <mergeCell ref="B5:AA5"/>
    <mergeCell ref="C2:H2"/>
    <mergeCell ref="J2:K2"/>
    <mergeCell ref="N2:R2"/>
    <mergeCell ref="S2:V2"/>
  </mergeCells>
  <pageMargins left="0.7" right="0.7" top="0.75" bottom="0.75" header="0.3" footer="0.3"/>
  <pageSetup paperSize="9" orientation="portrait" r:id="rId1"/>
  <headerFooter>
    <oddHeader>&amp;Cหน้า 14</oddHead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T25"/>
  <sheetViews>
    <sheetView view="pageLayout" topLeftCell="A7" zoomScaleNormal="100" workbookViewId="0">
      <selection activeCell="B17" sqref="B17"/>
    </sheetView>
  </sheetViews>
  <sheetFormatPr defaultRowHeight="24" x14ac:dyDescent="0.55000000000000004"/>
  <cols>
    <col min="1" max="1" width="4.5" customWidth="1"/>
    <col min="2" max="2" width="16.625" customWidth="1"/>
    <col min="3" max="6" width="3.125" customWidth="1"/>
    <col min="7" max="7" width="3.875" customWidth="1"/>
    <col min="8" max="11" width="3.125" customWidth="1"/>
    <col min="12" max="12" width="4.125" customWidth="1"/>
    <col min="13" max="16" width="3.125" customWidth="1"/>
    <col min="17" max="17" width="4.375" customWidth="1"/>
    <col min="18" max="18" width="4.75" customWidth="1"/>
    <col min="19" max="19" width="5.625" customWidth="1"/>
    <col min="20" max="20" width="7.75" customWidth="1"/>
  </cols>
  <sheetData>
    <row r="1" spans="1:20" x14ac:dyDescent="0.55000000000000004">
      <c r="A1" s="516" t="s">
        <v>151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  <c r="R1" s="516"/>
    </row>
    <row r="2" spans="1:20" x14ac:dyDescent="0.55000000000000004">
      <c r="A2" s="13"/>
      <c r="B2" s="557" t="s">
        <v>161</v>
      </c>
      <c r="C2" s="558"/>
      <c r="D2" s="558"/>
      <c r="E2" s="558"/>
      <c r="F2" s="494">
        <f>แบบกรอก!$B$7</f>
        <v>0</v>
      </c>
      <c r="G2" s="493"/>
      <c r="H2" s="10"/>
      <c r="I2" s="494" t="s">
        <v>162</v>
      </c>
      <c r="J2" s="493"/>
      <c r="K2" s="493"/>
      <c r="L2" s="493"/>
      <c r="M2" s="547">
        <f>แบบกรอก!$B$8</f>
        <v>0</v>
      </c>
      <c r="N2" s="547"/>
      <c r="O2" s="547"/>
      <c r="P2" s="13"/>
      <c r="Q2" s="13"/>
      <c r="R2" s="13"/>
    </row>
    <row r="3" spans="1:20" ht="33.75" customHeight="1" x14ac:dyDescent="0.55000000000000004">
      <c r="A3" s="495" t="s">
        <v>152</v>
      </c>
      <c r="B3" s="495"/>
      <c r="C3" s="495"/>
      <c r="D3" s="495"/>
      <c r="E3" s="495"/>
      <c r="F3" s="495"/>
      <c r="G3" s="495"/>
      <c r="H3" s="495"/>
      <c r="I3" s="495"/>
      <c r="J3" s="495"/>
      <c r="K3" s="495"/>
      <c r="L3" s="495"/>
      <c r="M3" s="495"/>
      <c r="N3" s="495"/>
      <c r="O3" s="495"/>
      <c r="P3" s="495"/>
      <c r="Q3" s="495"/>
      <c r="R3" s="495"/>
    </row>
    <row r="4" spans="1:20" x14ac:dyDescent="0.55000000000000004">
      <c r="A4" s="497" t="s">
        <v>139</v>
      </c>
      <c r="B4" s="497" t="s">
        <v>153</v>
      </c>
      <c r="C4" s="497" t="s">
        <v>140</v>
      </c>
      <c r="D4" s="497"/>
      <c r="E4" s="497"/>
      <c r="F4" s="497"/>
      <c r="G4" s="497"/>
      <c r="H4" s="497" t="s">
        <v>141</v>
      </c>
      <c r="I4" s="497"/>
      <c r="J4" s="497"/>
      <c r="K4" s="497"/>
      <c r="L4" s="497"/>
      <c r="M4" s="497" t="s">
        <v>142</v>
      </c>
      <c r="N4" s="497"/>
      <c r="O4" s="497"/>
      <c r="P4" s="497"/>
      <c r="Q4" s="497"/>
      <c r="R4" s="526" t="s">
        <v>272</v>
      </c>
      <c r="S4" s="517" t="s">
        <v>149</v>
      </c>
      <c r="T4" s="548" t="s">
        <v>175</v>
      </c>
    </row>
    <row r="5" spans="1:20" ht="49.5" customHeight="1" x14ac:dyDescent="0.55000000000000004">
      <c r="A5" s="497"/>
      <c r="B5" s="497"/>
      <c r="C5" s="27" t="s">
        <v>154</v>
      </c>
      <c r="D5" s="27" t="s">
        <v>155</v>
      </c>
      <c r="E5" s="27" t="s">
        <v>156</v>
      </c>
      <c r="F5" s="27" t="s">
        <v>157</v>
      </c>
      <c r="G5" s="27" t="s">
        <v>158</v>
      </c>
      <c r="H5" s="27" t="s">
        <v>154</v>
      </c>
      <c r="I5" s="27" t="s">
        <v>155</v>
      </c>
      <c r="J5" s="27" t="s">
        <v>156</v>
      </c>
      <c r="K5" s="27" t="s">
        <v>157</v>
      </c>
      <c r="L5" s="27" t="s">
        <v>158</v>
      </c>
      <c r="M5" s="27" t="s">
        <v>154</v>
      </c>
      <c r="N5" s="27" t="s">
        <v>155</v>
      </c>
      <c r="O5" s="27" t="s">
        <v>156</v>
      </c>
      <c r="P5" s="27" t="s">
        <v>157</v>
      </c>
      <c r="Q5" s="27" t="s">
        <v>158</v>
      </c>
      <c r="R5" s="526"/>
      <c r="S5" s="517"/>
      <c r="T5" s="548"/>
    </row>
    <row r="6" spans="1:20" x14ac:dyDescent="0.55000000000000004">
      <c r="A6" s="12">
        <v>1</v>
      </c>
      <c r="B6" s="72">
        <f>แบบกรอก!$B$10</f>
        <v>0</v>
      </c>
      <c r="C6" s="12">
        <f>น.14!D14</f>
        <v>0</v>
      </c>
      <c r="D6" s="12">
        <f>น.14!F14</f>
        <v>0</v>
      </c>
      <c r="E6" s="12">
        <f>น.14!H14</f>
        <v>0</v>
      </c>
      <c r="F6" s="12">
        <f>น.14!J14</f>
        <v>0</v>
      </c>
      <c r="G6" s="200">
        <f>SUM(C6:F6)/4</f>
        <v>0</v>
      </c>
      <c r="H6" s="12">
        <f>น.14!L14</f>
        <v>0</v>
      </c>
      <c r="I6" s="12">
        <f>น.14!N14</f>
        <v>0</v>
      </c>
      <c r="J6" s="12">
        <f>น.14!P14</f>
        <v>0</v>
      </c>
      <c r="K6" s="12">
        <f>น.14!R14</f>
        <v>0</v>
      </c>
      <c r="L6" s="200">
        <f>SUM(H6:K6)/4</f>
        <v>0</v>
      </c>
      <c r="M6" s="12"/>
      <c r="N6" s="12">
        <f>น.14!T14</f>
        <v>0</v>
      </c>
      <c r="O6" s="12"/>
      <c r="P6" s="12">
        <f>น.14!V14</f>
        <v>0</v>
      </c>
      <c r="Q6" s="200">
        <f>(N6+P6)/2</f>
        <v>0</v>
      </c>
      <c r="R6" s="58">
        <f>(G6+L6+Q6)/3</f>
        <v>0</v>
      </c>
      <c r="S6" s="58">
        <f>(R6*100)/3</f>
        <v>0</v>
      </c>
      <c r="T6" s="201" t="str">
        <f>IF(S6&lt;60,"ไม่ผ่าน",IF(S6&lt;70,"ผ่าน",IF(S6&lt;80,"ดี",IF(S6&gt;=80,"ดีเยี่ยม"))))</f>
        <v>ไม่ผ่าน</v>
      </c>
    </row>
    <row r="7" spans="1:20" x14ac:dyDescent="0.55000000000000004">
      <c r="A7" s="12">
        <v>2</v>
      </c>
      <c r="B7" s="72">
        <f>แบบกรอก!$B$11</f>
        <v>0</v>
      </c>
      <c r="C7" s="12">
        <f>น.14!D15</f>
        <v>0</v>
      </c>
      <c r="D7" s="12">
        <f>น.14!F15</f>
        <v>0</v>
      </c>
      <c r="E7" s="12">
        <f>น.14!H15</f>
        <v>0</v>
      </c>
      <c r="F7" s="12">
        <f>น.14!J15</f>
        <v>0</v>
      </c>
      <c r="G7" s="200">
        <f t="shared" ref="G7:G17" si="0">SUM(C7:F7)/4</f>
        <v>0</v>
      </c>
      <c r="H7" s="12">
        <f>น.14!L15</f>
        <v>0</v>
      </c>
      <c r="I7" s="12">
        <f>น.14!N15</f>
        <v>0</v>
      </c>
      <c r="J7" s="12">
        <f>น.14!P15</f>
        <v>0</v>
      </c>
      <c r="K7" s="12">
        <f>น.14!R15</f>
        <v>0</v>
      </c>
      <c r="L7" s="200">
        <f t="shared" ref="L7:L17" si="1">SUM(H7:K7)/4</f>
        <v>0</v>
      </c>
      <c r="M7" s="12"/>
      <c r="N7" s="12">
        <f>น.14!T15</f>
        <v>0</v>
      </c>
      <c r="O7" s="12"/>
      <c r="P7" s="12">
        <f>น.14!V15</f>
        <v>0</v>
      </c>
      <c r="Q7" s="200">
        <f t="shared" ref="Q7:Q17" si="2">(N7+P7)/2</f>
        <v>0</v>
      </c>
      <c r="R7" s="199">
        <f t="shared" ref="R7:R17" si="3">(G7+L7+Q7)/3</f>
        <v>0</v>
      </c>
      <c r="S7" s="199">
        <f t="shared" ref="S7:S17" si="4">(R7*100)/3</f>
        <v>0</v>
      </c>
      <c r="T7" s="201" t="str">
        <f t="shared" ref="T7:T17" si="5">IF(S7&lt;60,"ไม่ผ่าน",IF(S7&lt;70,"ผ่าน",IF(S7&lt;80,"ดี",IF(S7&gt;=80,"ดีเยี่ยม"))))</f>
        <v>ไม่ผ่าน</v>
      </c>
    </row>
    <row r="8" spans="1:20" x14ac:dyDescent="0.55000000000000004">
      <c r="A8" s="12">
        <v>3</v>
      </c>
      <c r="B8" s="72">
        <f>แบบกรอก!$B$12</f>
        <v>0</v>
      </c>
      <c r="C8" s="12">
        <f>น.14!D16</f>
        <v>0</v>
      </c>
      <c r="D8" s="12">
        <f>น.14!F16</f>
        <v>0</v>
      </c>
      <c r="E8" s="12">
        <f>น.14!H16</f>
        <v>0</v>
      </c>
      <c r="F8" s="12">
        <f>น.14!J16</f>
        <v>0</v>
      </c>
      <c r="G8" s="200">
        <f t="shared" si="0"/>
        <v>0</v>
      </c>
      <c r="H8" s="12">
        <f>น.14!L16</f>
        <v>0</v>
      </c>
      <c r="I8" s="12">
        <f>น.14!N16</f>
        <v>0</v>
      </c>
      <c r="J8" s="12">
        <f>น.14!P16</f>
        <v>0</v>
      </c>
      <c r="K8" s="12">
        <f>น.14!R16</f>
        <v>0</v>
      </c>
      <c r="L8" s="200">
        <f t="shared" si="1"/>
        <v>0</v>
      </c>
      <c r="M8" s="12"/>
      <c r="N8" s="12">
        <f>น.14!T16</f>
        <v>0</v>
      </c>
      <c r="O8" s="12"/>
      <c r="P8" s="12">
        <f>น.14!V16</f>
        <v>0</v>
      </c>
      <c r="Q8" s="200">
        <f t="shared" si="2"/>
        <v>0</v>
      </c>
      <c r="R8" s="199">
        <f t="shared" si="3"/>
        <v>0</v>
      </c>
      <c r="S8" s="199">
        <f t="shared" si="4"/>
        <v>0</v>
      </c>
      <c r="T8" s="201" t="str">
        <f t="shared" si="5"/>
        <v>ไม่ผ่าน</v>
      </c>
    </row>
    <row r="9" spans="1:20" x14ac:dyDescent="0.55000000000000004">
      <c r="A9" s="12">
        <v>4</v>
      </c>
      <c r="B9" s="72">
        <f>แบบกรอก!$B$13</f>
        <v>0</v>
      </c>
      <c r="C9" s="12">
        <f>น.14!D17</f>
        <v>0</v>
      </c>
      <c r="D9" s="12">
        <f>น.14!F17</f>
        <v>0</v>
      </c>
      <c r="E9" s="12">
        <f>น.14!H17</f>
        <v>0</v>
      </c>
      <c r="F9" s="12">
        <f>น.14!J17</f>
        <v>0</v>
      </c>
      <c r="G9" s="200">
        <f t="shared" si="0"/>
        <v>0</v>
      </c>
      <c r="H9" s="12">
        <f>น.14!L17</f>
        <v>0</v>
      </c>
      <c r="I9" s="12">
        <f>น.14!N17</f>
        <v>0</v>
      </c>
      <c r="J9" s="12">
        <f>น.14!P17</f>
        <v>0</v>
      </c>
      <c r="K9" s="12">
        <f>น.14!R17</f>
        <v>0</v>
      </c>
      <c r="L9" s="200">
        <f t="shared" si="1"/>
        <v>0</v>
      </c>
      <c r="M9" s="12"/>
      <c r="N9" s="12">
        <f>น.14!T17</f>
        <v>0</v>
      </c>
      <c r="O9" s="12"/>
      <c r="P9" s="12">
        <f>น.14!V17</f>
        <v>0</v>
      </c>
      <c r="Q9" s="200">
        <f t="shared" si="2"/>
        <v>0</v>
      </c>
      <c r="R9" s="199">
        <f t="shared" si="3"/>
        <v>0</v>
      </c>
      <c r="S9" s="199">
        <f t="shared" si="4"/>
        <v>0</v>
      </c>
      <c r="T9" s="201" t="str">
        <f t="shared" si="5"/>
        <v>ไม่ผ่าน</v>
      </c>
    </row>
    <row r="10" spans="1:20" x14ac:dyDescent="0.55000000000000004">
      <c r="A10" s="12">
        <v>5</v>
      </c>
      <c r="B10" s="72">
        <f>แบบกรอก!$B$14</f>
        <v>0</v>
      </c>
      <c r="C10" s="12">
        <f>น.14!D18</f>
        <v>0</v>
      </c>
      <c r="D10" s="12">
        <f>น.14!F18</f>
        <v>0</v>
      </c>
      <c r="E10" s="12">
        <f>น.14!H18</f>
        <v>0</v>
      </c>
      <c r="F10" s="12">
        <f>น.14!J18</f>
        <v>0</v>
      </c>
      <c r="G10" s="200">
        <f t="shared" si="0"/>
        <v>0</v>
      </c>
      <c r="H10" s="12">
        <f>น.14!L18</f>
        <v>0</v>
      </c>
      <c r="I10" s="12">
        <f>น.14!N18</f>
        <v>0</v>
      </c>
      <c r="J10" s="12">
        <f>น.14!P18</f>
        <v>0</v>
      </c>
      <c r="K10" s="12">
        <f>น.14!R18</f>
        <v>0</v>
      </c>
      <c r="L10" s="200">
        <f t="shared" si="1"/>
        <v>0</v>
      </c>
      <c r="M10" s="12"/>
      <c r="N10" s="12">
        <f>น.14!T18</f>
        <v>0</v>
      </c>
      <c r="O10" s="12"/>
      <c r="P10" s="12">
        <f>น.14!V18</f>
        <v>0</v>
      </c>
      <c r="Q10" s="200">
        <f t="shared" si="2"/>
        <v>0</v>
      </c>
      <c r="R10" s="199">
        <f t="shared" si="3"/>
        <v>0</v>
      </c>
      <c r="S10" s="199">
        <f t="shared" si="4"/>
        <v>0</v>
      </c>
      <c r="T10" s="201" t="str">
        <f t="shared" si="5"/>
        <v>ไม่ผ่าน</v>
      </c>
    </row>
    <row r="11" spans="1:20" x14ac:dyDescent="0.55000000000000004">
      <c r="A11" s="12">
        <v>6</v>
      </c>
      <c r="B11" s="72">
        <f>แบบกรอก!$B$15</f>
        <v>0</v>
      </c>
      <c r="C11" s="12">
        <f>น.14!D19</f>
        <v>0</v>
      </c>
      <c r="D11" s="12">
        <f>น.14!F19</f>
        <v>0</v>
      </c>
      <c r="E11" s="12">
        <f>น.14!H19</f>
        <v>0</v>
      </c>
      <c r="F11" s="12">
        <f>น.14!J19</f>
        <v>0</v>
      </c>
      <c r="G11" s="200">
        <f t="shared" si="0"/>
        <v>0</v>
      </c>
      <c r="H11" s="12">
        <f>น.14!L19</f>
        <v>0</v>
      </c>
      <c r="I11" s="12">
        <f>น.14!N19</f>
        <v>0</v>
      </c>
      <c r="J11" s="12">
        <f>น.14!P19</f>
        <v>0</v>
      </c>
      <c r="K11" s="12">
        <f>น.14!R19</f>
        <v>0</v>
      </c>
      <c r="L11" s="200">
        <f t="shared" si="1"/>
        <v>0</v>
      </c>
      <c r="M11" s="12"/>
      <c r="N11" s="12">
        <f>น.14!T19</f>
        <v>0</v>
      </c>
      <c r="O11" s="12"/>
      <c r="P11" s="12">
        <f>น.14!V19</f>
        <v>0</v>
      </c>
      <c r="Q11" s="200">
        <f t="shared" si="2"/>
        <v>0</v>
      </c>
      <c r="R11" s="199">
        <f t="shared" si="3"/>
        <v>0</v>
      </c>
      <c r="S11" s="199">
        <f t="shared" si="4"/>
        <v>0</v>
      </c>
      <c r="T11" s="201" t="str">
        <f t="shared" si="5"/>
        <v>ไม่ผ่าน</v>
      </c>
    </row>
    <row r="12" spans="1:20" x14ac:dyDescent="0.55000000000000004">
      <c r="A12" s="12">
        <v>7</v>
      </c>
      <c r="B12" s="72">
        <f>แบบกรอก!$B$16</f>
        <v>0</v>
      </c>
      <c r="C12" s="12">
        <f>น.14!D20</f>
        <v>0</v>
      </c>
      <c r="D12" s="12">
        <f>น.14!F20</f>
        <v>0</v>
      </c>
      <c r="E12" s="12">
        <f>น.14!H20</f>
        <v>0</v>
      </c>
      <c r="F12" s="12">
        <f>น.14!J20</f>
        <v>0</v>
      </c>
      <c r="G12" s="200">
        <f t="shared" si="0"/>
        <v>0</v>
      </c>
      <c r="H12" s="12">
        <f>น.14!L20</f>
        <v>0</v>
      </c>
      <c r="I12" s="12">
        <f>น.14!N20</f>
        <v>0</v>
      </c>
      <c r="J12" s="12">
        <f>น.14!P20</f>
        <v>0</v>
      </c>
      <c r="K12" s="12">
        <f>น.14!R20</f>
        <v>0</v>
      </c>
      <c r="L12" s="200">
        <f t="shared" si="1"/>
        <v>0</v>
      </c>
      <c r="M12" s="12"/>
      <c r="N12" s="12">
        <f>น.14!T20</f>
        <v>0</v>
      </c>
      <c r="O12" s="12"/>
      <c r="P12" s="12">
        <f>น.14!V20</f>
        <v>0</v>
      </c>
      <c r="Q12" s="200">
        <f t="shared" si="2"/>
        <v>0</v>
      </c>
      <c r="R12" s="199">
        <f t="shared" si="3"/>
        <v>0</v>
      </c>
      <c r="S12" s="199">
        <f t="shared" si="4"/>
        <v>0</v>
      </c>
      <c r="T12" s="201" t="str">
        <f t="shared" si="5"/>
        <v>ไม่ผ่าน</v>
      </c>
    </row>
    <row r="13" spans="1:20" x14ac:dyDescent="0.55000000000000004">
      <c r="A13" s="12">
        <v>8</v>
      </c>
      <c r="B13" s="72">
        <f>แบบกรอก!$B$17</f>
        <v>0</v>
      </c>
      <c r="C13" s="12">
        <f>น.14!D21</f>
        <v>0</v>
      </c>
      <c r="D13" s="12">
        <f>น.14!F21</f>
        <v>0</v>
      </c>
      <c r="E13" s="12">
        <f>น.14!H21</f>
        <v>0</v>
      </c>
      <c r="F13" s="12">
        <f>น.14!J21</f>
        <v>0</v>
      </c>
      <c r="G13" s="200">
        <f t="shared" si="0"/>
        <v>0</v>
      </c>
      <c r="H13" s="12">
        <f>น.14!L21</f>
        <v>0</v>
      </c>
      <c r="I13" s="12">
        <f>น.14!N21</f>
        <v>0</v>
      </c>
      <c r="J13" s="12">
        <f>น.14!P21</f>
        <v>0</v>
      </c>
      <c r="K13" s="12">
        <f>น.14!R21</f>
        <v>0</v>
      </c>
      <c r="L13" s="200">
        <f t="shared" si="1"/>
        <v>0</v>
      </c>
      <c r="M13" s="12"/>
      <c r="N13" s="12">
        <f>น.14!T21</f>
        <v>0</v>
      </c>
      <c r="O13" s="12"/>
      <c r="P13" s="12">
        <f>น.14!V21</f>
        <v>0</v>
      </c>
      <c r="Q13" s="200">
        <f t="shared" si="2"/>
        <v>0</v>
      </c>
      <c r="R13" s="199">
        <f t="shared" si="3"/>
        <v>0</v>
      </c>
      <c r="S13" s="199">
        <f t="shared" si="4"/>
        <v>0</v>
      </c>
      <c r="T13" s="201" t="str">
        <f t="shared" si="5"/>
        <v>ไม่ผ่าน</v>
      </c>
    </row>
    <row r="14" spans="1:20" x14ac:dyDescent="0.55000000000000004">
      <c r="A14" s="12">
        <v>9</v>
      </c>
      <c r="B14" s="72">
        <f>แบบกรอก!$B$18</f>
        <v>0</v>
      </c>
      <c r="C14" s="12">
        <f>น.14!D22</f>
        <v>0</v>
      </c>
      <c r="D14" s="12">
        <f>น.14!F22</f>
        <v>0</v>
      </c>
      <c r="E14" s="12">
        <f>น.14!H22</f>
        <v>0</v>
      </c>
      <c r="F14" s="12">
        <f>น.14!J22</f>
        <v>0</v>
      </c>
      <c r="G14" s="200">
        <f t="shared" si="0"/>
        <v>0</v>
      </c>
      <c r="H14" s="12">
        <f>น.14!L22</f>
        <v>0</v>
      </c>
      <c r="I14" s="12">
        <f>น.14!N22</f>
        <v>0</v>
      </c>
      <c r="J14" s="12">
        <f>น.14!P22</f>
        <v>0</v>
      </c>
      <c r="K14" s="12">
        <f>น.14!R22</f>
        <v>0</v>
      </c>
      <c r="L14" s="200">
        <f t="shared" si="1"/>
        <v>0</v>
      </c>
      <c r="M14" s="12"/>
      <c r="N14" s="12">
        <f>น.14!T22</f>
        <v>0</v>
      </c>
      <c r="O14" s="12"/>
      <c r="P14" s="12">
        <f>น.14!V22</f>
        <v>0</v>
      </c>
      <c r="Q14" s="200">
        <f t="shared" si="2"/>
        <v>0</v>
      </c>
      <c r="R14" s="199">
        <f t="shared" si="3"/>
        <v>0</v>
      </c>
      <c r="S14" s="199">
        <f t="shared" si="4"/>
        <v>0</v>
      </c>
      <c r="T14" s="201" t="str">
        <f t="shared" si="5"/>
        <v>ไม่ผ่าน</v>
      </c>
    </row>
    <row r="15" spans="1:20" x14ac:dyDescent="0.55000000000000004">
      <c r="A15" s="12">
        <v>10</v>
      </c>
      <c r="B15" s="72">
        <f>แบบกรอก!$B$19</f>
        <v>0</v>
      </c>
      <c r="C15" s="12">
        <f>น.14!D23</f>
        <v>0</v>
      </c>
      <c r="D15" s="12">
        <f>น.14!F23</f>
        <v>0</v>
      </c>
      <c r="E15" s="12">
        <f>น.14!H23</f>
        <v>0</v>
      </c>
      <c r="F15" s="12">
        <f>น.14!J23</f>
        <v>0</v>
      </c>
      <c r="G15" s="200">
        <f t="shared" si="0"/>
        <v>0</v>
      </c>
      <c r="H15" s="12">
        <f>น.14!L23</f>
        <v>0</v>
      </c>
      <c r="I15" s="12">
        <f>น.14!N23</f>
        <v>0</v>
      </c>
      <c r="J15" s="12">
        <f>น.14!P23</f>
        <v>0</v>
      </c>
      <c r="K15" s="12">
        <f>น.14!R23</f>
        <v>0</v>
      </c>
      <c r="L15" s="200">
        <f t="shared" si="1"/>
        <v>0</v>
      </c>
      <c r="M15" s="12"/>
      <c r="N15" s="12">
        <f>น.14!T23</f>
        <v>0</v>
      </c>
      <c r="O15" s="12"/>
      <c r="P15" s="12">
        <f>น.14!V23</f>
        <v>0</v>
      </c>
      <c r="Q15" s="200">
        <f t="shared" si="2"/>
        <v>0</v>
      </c>
      <c r="R15" s="199">
        <f t="shared" si="3"/>
        <v>0</v>
      </c>
      <c r="S15" s="199">
        <f t="shared" si="4"/>
        <v>0</v>
      </c>
      <c r="T15" s="201" t="str">
        <f t="shared" si="5"/>
        <v>ไม่ผ่าน</v>
      </c>
    </row>
    <row r="16" spans="1:20" x14ac:dyDescent="0.55000000000000004">
      <c r="A16" s="12">
        <v>11</v>
      </c>
      <c r="B16" s="72">
        <f>แบบกรอก!$B$20</f>
        <v>0</v>
      </c>
      <c r="C16" s="12">
        <f>น.14!D24</f>
        <v>0</v>
      </c>
      <c r="D16" s="12">
        <f>น.14!F24</f>
        <v>0</v>
      </c>
      <c r="E16" s="12">
        <f>น.14!H24</f>
        <v>0</v>
      </c>
      <c r="F16" s="12">
        <f>น.14!J24</f>
        <v>0</v>
      </c>
      <c r="G16" s="200">
        <f t="shared" si="0"/>
        <v>0</v>
      </c>
      <c r="H16" s="12">
        <f>น.14!L24</f>
        <v>0</v>
      </c>
      <c r="I16" s="12">
        <f>น.14!N24</f>
        <v>0</v>
      </c>
      <c r="J16" s="12">
        <f>น.14!P24</f>
        <v>0</v>
      </c>
      <c r="K16" s="12">
        <f>น.14!R24</f>
        <v>0</v>
      </c>
      <c r="L16" s="200">
        <f t="shared" si="1"/>
        <v>0</v>
      </c>
      <c r="M16" s="12"/>
      <c r="N16" s="12">
        <f>น.14!T24</f>
        <v>0</v>
      </c>
      <c r="O16" s="12"/>
      <c r="P16" s="12">
        <f>น.14!V24</f>
        <v>0</v>
      </c>
      <c r="Q16" s="200">
        <f t="shared" si="2"/>
        <v>0</v>
      </c>
      <c r="R16" s="199">
        <f t="shared" si="3"/>
        <v>0</v>
      </c>
      <c r="S16" s="199">
        <f t="shared" si="4"/>
        <v>0</v>
      </c>
      <c r="T16" s="201" t="str">
        <f t="shared" si="5"/>
        <v>ไม่ผ่าน</v>
      </c>
    </row>
    <row r="17" spans="1:20" x14ac:dyDescent="0.55000000000000004">
      <c r="A17" s="12">
        <v>12</v>
      </c>
      <c r="B17" s="72">
        <f>แบบกรอก!$B$21</f>
        <v>0</v>
      </c>
      <c r="C17" s="12">
        <f>น.14!D25</f>
        <v>0</v>
      </c>
      <c r="D17" s="12">
        <f>น.14!F25</f>
        <v>0</v>
      </c>
      <c r="E17" s="12">
        <f>น.14!H25</f>
        <v>0</v>
      </c>
      <c r="F17" s="12">
        <f>น.14!J25</f>
        <v>0</v>
      </c>
      <c r="G17" s="200">
        <f t="shared" si="0"/>
        <v>0</v>
      </c>
      <c r="H17" s="12">
        <f>น.14!L25</f>
        <v>0</v>
      </c>
      <c r="I17" s="12">
        <f>น.14!N25</f>
        <v>0</v>
      </c>
      <c r="J17" s="12">
        <f>น.14!P25</f>
        <v>0</v>
      </c>
      <c r="K17" s="12">
        <f>น.14!R25</f>
        <v>0</v>
      </c>
      <c r="L17" s="200">
        <f t="shared" si="1"/>
        <v>0</v>
      </c>
      <c r="M17" s="12"/>
      <c r="N17" s="12">
        <f>น.14!T25</f>
        <v>0</v>
      </c>
      <c r="O17" s="12"/>
      <c r="P17" s="12">
        <f>น.14!V25</f>
        <v>0</v>
      </c>
      <c r="Q17" s="200">
        <f t="shared" si="2"/>
        <v>0</v>
      </c>
      <c r="R17" s="199">
        <f t="shared" si="3"/>
        <v>0</v>
      </c>
      <c r="S17" s="199">
        <f t="shared" si="4"/>
        <v>0</v>
      </c>
      <c r="T17" s="201" t="str">
        <f t="shared" si="5"/>
        <v>ไม่ผ่าน</v>
      </c>
    </row>
    <row r="18" spans="1:20" x14ac:dyDescent="0.55000000000000004">
      <c r="A18" s="12">
        <v>13</v>
      </c>
      <c r="B18" s="7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58"/>
      <c r="S18" s="58"/>
      <c r="T18" s="4"/>
    </row>
    <row r="19" spans="1:20" x14ac:dyDescent="0.55000000000000004">
      <c r="A19" s="12">
        <v>14</v>
      </c>
      <c r="B19" s="7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58"/>
      <c r="S19" s="58"/>
      <c r="T19" s="4"/>
    </row>
    <row r="20" spans="1:20" x14ac:dyDescent="0.55000000000000004">
      <c r="A20" s="12">
        <v>15</v>
      </c>
      <c r="B20" s="7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58"/>
      <c r="S20" s="58"/>
      <c r="T20" s="4"/>
    </row>
    <row r="24" spans="1:20" x14ac:dyDescent="0.55000000000000004">
      <c r="D24" s="493" t="s">
        <v>160</v>
      </c>
      <c r="E24" s="493"/>
      <c r="F24" s="493"/>
      <c r="G24" s="493"/>
      <c r="H24" s="493"/>
      <c r="I24" s="493"/>
      <c r="J24" s="493"/>
      <c r="K24" s="493"/>
      <c r="L24" s="493"/>
      <c r="M24" s="493"/>
      <c r="N24" s="493"/>
    </row>
    <row r="25" spans="1:20" x14ac:dyDescent="0.55000000000000004">
      <c r="D25" s="10"/>
      <c r="E25" s="10" t="s">
        <v>163</v>
      </c>
      <c r="F25" s="493">
        <f>แบบกรอก!$B$22</f>
        <v>0</v>
      </c>
      <c r="G25" s="493"/>
      <c r="H25" s="493"/>
      <c r="I25" s="493"/>
      <c r="J25" s="493"/>
      <c r="K25" s="493"/>
      <c r="L25" s="10" t="s">
        <v>164</v>
      </c>
      <c r="M25" s="10"/>
      <c r="N25" s="10"/>
    </row>
  </sheetData>
  <sheetProtection sheet="1" objects="1" scenarios="1"/>
  <mergeCells count="16">
    <mergeCell ref="A3:R3"/>
    <mergeCell ref="A1:R1"/>
    <mergeCell ref="R4:R5"/>
    <mergeCell ref="B2:E2"/>
    <mergeCell ref="F2:G2"/>
    <mergeCell ref="I2:L2"/>
    <mergeCell ref="M2:O2"/>
    <mergeCell ref="B4:B5"/>
    <mergeCell ref="A4:A5"/>
    <mergeCell ref="C4:G4"/>
    <mergeCell ref="D24:N24"/>
    <mergeCell ref="F25:K25"/>
    <mergeCell ref="H4:L4"/>
    <mergeCell ref="M4:Q4"/>
    <mergeCell ref="T4:T5"/>
    <mergeCell ref="S4:S5"/>
  </mergeCells>
  <pageMargins left="0.70866141732283472" right="0.19685039370078741" top="0.74803149606299213" bottom="0.74803149606299213" header="0.31496062992125984" footer="0.31496062992125984"/>
  <pageSetup paperSize="9" orientation="portrait" r:id="rId1"/>
  <headerFooter>
    <oddHeader>&amp;Cหน้า 15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X28"/>
  <sheetViews>
    <sheetView view="pageLayout" topLeftCell="A16" zoomScaleNormal="100" workbookViewId="0">
      <selection activeCell="B20" sqref="B20"/>
    </sheetView>
  </sheetViews>
  <sheetFormatPr defaultRowHeight="24" x14ac:dyDescent="0.55000000000000004"/>
  <cols>
    <col min="1" max="1" width="3.625" customWidth="1"/>
    <col min="2" max="2" width="18.5" customWidth="1"/>
    <col min="3" max="17" width="2.625" customWidth="1"/>
    <col min="18" max="18" width="6.75" customWidth="1"/>
    <col min="19" max="19" width="7.75" customWidth="1"/>
    <col min="20" max="20" width="8.625" customWidth="1"/>
    <col min="21" max="22" width="2.875" customWidth="1"/>
  </cols>
  <sheetData>
    <row r="1" spans="1:24" x14ac:dyDescent="0.55000000000000004">
      <c r="A1" s="494" t="s">
        <v>165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493"/>
      <c r="O1" s="493"/>
      <c r="P1" s="493"/>
      <c r="Q1" s="493"/>
      <c r="R1" s="493"/>
      <c r="S1" s="493"/>
      <c r="T1" s="493"/>
      <c r="U1" s="197"/>
      <c r="V1" s="197"/>
      <c r="W1" s="197"/>
      <c r="X1" s="197"/>
    </row>
    <row r="2" spans="1:24" x14ac:dyDescent="0.55000000000000004">
      <c r="C2" s="494" t="s">
        <v>161</v>
      </c>
      <c r="D2" s="493"/>
      <c r="E2" s="493"/>
      <c r="F2" s="493"/>
      <c r="G2" s="493"/>
      <c r="H2" s="197"/>
      <c r="I2" s="493">
        <f>แบบกรอก!$B$7</f>
        <v>0</v>
      </c>
      <c r="J2" s="493"/>
      <c r="K2" s="494" t="s">
        <v>162</v>
      </c>
      <c r="L2" s="493"/>
      <c r="M2" s="493"/>
      <c r="N2" s="493"/>
      <c r="O2" s="494">
        <f>แบบกรอก!$B$8</f>
        <v>0</v>
      </c>
      <c r="P2" s="493"/>
      <c r="Q2" s="493"/>
      <c r="R2" s="198"/>
      <c r="S2" s="198"/>
      <c r="T2" s="197"/>
      <c r="U2" s="197"/>
      <c r="V2" s="197"/>
    </row>
    <row r="3" spans="1:24" x14ac:dyDescent="0.55000000000000004">
      <c r="A3" s="494" t="s">
        <v>166</v>
      </c>
      <c r="B3" s="493"/>
      <c r="C3" s="493"/>
      <c r="D3" s="493"/>
      <c r="E3" s="493"/>
      <c r="F3" s="493"/>
      <c r="G3" s="493"/>
      <c r="H3" s="493"/>
      <c r="I3" s="493"/>
      <c r="J3" s="493"/>
      <c r="K3" s="493"/>
      <c r="L3" s="493"/>
      <c r="M3" s="493"/>
      <c r="N3" s="493"/>
      <c r="O3" s="493"/>
      <c r="P3" s="493"/>
      <c r="Q3" s="493"/>
      <c r="R3" s="493"/>
      <c r="S3" s="493"/>
      <c r="T3" s="493"/>
      <c r="U3" s="197"/>
      <c r="V3" s="197"/>
      <c r="W3" s="197"/>
      <c r="X3" s="197"/>
    </row>
    <row r="4" spans="1:24" x14ac:dyDescent="0.55000000000000004">
      <c r="E4" s="28" t="s">
        <v>176</v>
      </c>
      <c r="I4" s="494" t="str">
        <f>แบบกรอก!$AW$3</f>
        <v>พฤษภาคม</v>
      </c>
      <c r="J4" s="493"/>
      <c r="K4" s="493"/>
      <c r="L4" s="493"/>
      <c r="M4" s="493"/>
      <c r="N4" s="493"/>
      <c r="O4" s="198"/>
      <c r="P4" s="198"/>
      <c r="Q4" s="198"/>
      <c r="R4" s="198"/>
      <c r="S4" s="198"/>
    </row>
    <row r="6" spans="1:24" x14ac:dyDescent="0.55000000000000004">
      <c r="A6" s="497" t="s">
        <v>139</v>
      </c>
      <c r="B6" s="497" t="s">
        <v>167</v>
      </c>
      <c r="C6" s="497" t="s">
        <v>168</v>
      </c>
      <c r="D6" s="497"/>
      <c r="E6" s="497"/>
      <c r="F6" s="497"/>
      <c r="G6" s="497"/>
      <c r="H6" s="497"/>
      <c r="I6" s="497"/>
      <c r="J6" s="497"/>
      <c r="K6" s="497"/>
      <c r="L6" s="497"/>
      <c r="M6" s="497"/>
      <c r="N6" s="497"/>
      <c r="O6" s="497"/>
      <c r="P6" s="497"/>
      <c r="Q6" s="497"/>
      <c r="R6" s="517" t="s">
        <v>174</v>
      </c>
      <c r="S6" s="517" t="s">
        <v>419</v>
      </c>
      <c r="T6" s="517" t="s">
        <v>175</v>
      </c>
    </row>
    <row r="7" spans="1:24" ht="33.75" customHeight="1" x14ac:dyDescent="0.55000000000000004">
      <c r="A7" s="497"/>
      <c r="B7" s="497"/>
      <c r="C7" s="559" t="s">
        <v>169</v>
      </c>
      <c r="D7" s="559"/>
      <c r="E7" s="559"/>
      <c r="F7" s="497" t="s">
        <v>170</v>
      </c>
      <c r="G7" s="497"/>
      <c r="H7" s="497"/>
      <c r="I7" s="497" t="s">
        <v>171</v>
      </c>
      <c r="J7" s="497"/>
      <c r="K7" s="497"/>
      <c r="L7" s="497" t="s">
        <v>172</v>
      </c>
      <c r="M7" s="497"/>
      <c r="N7" s="497"/>
      <c r="O7" s="497" t="s">
        <v>173</v>
      </c>
      <c r="P7" s="497"/>
      <c r="Q7" s="497"/>
      <c r="R7" s="517"/>
      <c r="S7" s="517"/>
      <c r="T7" s="517"/>
    </row>
    <row r="8" spans="1:24" ht="26.25" customHeight="1" x14ac:dyDescent="0.55000000000000004">
      <c r="A8" s="497"/>
      <c r="B8" s="497"/>
      <c r="C8" s="200">
        <v>1</v>
      </c>
      <c r="D8" s="200">
        <v>2</v>
      </c>
      <c r="E8" s="200">
        <v>3</v>
      </c>
      <c r="F8" s="200">
        <v>1</v>
      </c>
      <c r="G8" s="200">
        <v>2</v>
      </c>
      <c r="H8" s="200">
        <v>3</v>
      </c>
      <c r="I8" s="200">
        <v>1</v>
      </c>
      <c r="J8" s="200">
        <v>2</v>
      </c>
      <c r="K8" s="200">
        <v>3</v>
      </c>
      <c r="L8" s="200">
        <v>1</v>
      </c>
      <c r="M8" s="200">
        <v>2</v>
      </c>
      <c r="N8" s="200">
        <v>3</v>
      </c>
      <c r="O8" s="200">
        <v>1</v>
      </c>
      <c r="P8" s="200">
        <v>2</v>
      </c>
      <c r="Q8" s="200">
        <v>3</v>
      </c>
      <c r="R8" s="517"/>
      <c r="S8" s="517"/>
      <c r="T8" s="517"/>
    </row>
    <row r="9" spans="1:24" x14ac:dyDescent="0.55000000000000004">
      <c r="A9" s="201">
        <v>1</v>
      </c>
      <c r="B9" s="72">
        <f>แบบกรอก!$B$10</f>
        <v>0</v>
      </c>
      <c r="C9" s="533">
        <f>แบบกรอก!AW10</f>
        <v>0</v>
      </c>
      <c r="D9" s="534"/>
      <c r="E9" s="560"/>
      <c r="F9" s="533">
        <f>แบบกรอก!AX10</f>
        <v>0</v>
      </c>
      <c r="G9" s="534"/>
      <c r="H9" s="560"/>
      <c r="I9" s="561">
        <f>แบบกรอก!AY10</f>
        <v>0</v>
      </c>
      <c r="J9" s="562"/>
      <c r="K9" s="563"/>
      <c r="L9" s="561">
        <f>แบบกรอก!AZ10</f>
        <v>0</v>
      </c>
      <c r="M9" s="562"/>
      <c r="N9" s="563"/>
      <c r="O9" s="561">
        <f>แบบกรอก!BA10</f>
        <v>0</v>
      </c>
      <c r="P9" s="562"/>
      <c r="Q9" s="563"/>
      <c r="R9" s="201">
        <f>C9+F9+I9+L9+O9</f>
        <v>0</v>
      </c>
      <c r="S9" s="186">
        <f>(R9*100)/15</f>
        <v>0</v>
      </c>
      <c r="T9" s="201" t="str">
        <f>IF(S9&lt;60,"ไม่ผ่าน",IF(S9&lt;70,"ผ่าน",IF(S9&lt;80,"ดี",IF(S9&gt;=80,"ดีเยี่ยม"))))</f>
        <v>ไม่ผ่าน</v>
      </c>
    </row>
    <row r="10" spans="1:24" x14ac:dyDescent="0.55000000000000004">
      <c r="A10" s="201">
        <v>2</v>
      </c>
      <c r="B10" s="72">
        <f>แบบกรอก!$B$11</f>
        <v>0</v>
      </c>
      <c r="C10" s="533">
        <f>แบบกรอก!AW11</f>
        <v>0</v>
      </c>
      <c r="D10" s="534"/>
      <c r="E10" s="560"/>
      <c r="F10" s="533">
        <f>แบบกรอก!AX11</f>
        <v>0</v>
      </c>
      <c r="G10" s="534"/>
      <c r="H10" s="560"/>
      <c r="I10" s="561">
        <f>แบบกรอก!AY11</f>
        <v>0</v>
      </c>
      <c r="J10" s="562"/>
      <c r="K10" s="563"/>
      <c r="L10" s="561">
        <f>แบบกรอก!AZ11</f>
        <v>0</v>
      </c>
      <c r="M10" s="562"/>
      <c r="N10" s="563"/>
      <c r="O10" s="561">
        <f>แบบกรอก!BA11</f>
        <v>0</v>
      </c>
      <c r="P10" s="562"/>
      <c r="Q10" s="563"/>
      <c r="R10" s="201">
        <f t="shared" ref="R10:R20" si="0">C10+F10+I10+L10+O10</f>
        <v>0</v>
      </c>
      <c r="S10" s="186">
        <f t="shared" ref="S10:S20" si="1">(R10*100)/15</f>
        <v>0</v>
      </c>
      <c r="T10" s="201" t="str">
        <f t="shared" ref="T10:T20" si="2">IF(S10&lt;60,"ไม่ผ่าน",IF(S10&lt;70,"ผ่าน",IF(S10&lt;80,"ดี",IF(S10&gt;=80,"ดีเยี่ยม"))))</f>
        <v>ไม่ผ่าน</v>
      </c>
    </row>
    <row r="11" spans="1:24" x14ac:dyDescent="0.55000000000000004">
      <c r="A11" s="201">
        <v>3</v>
      </c>
      <c r="B11" s="72">
        <f>แบบกรอก!$B$12</f>
        <v>0</v>
      </c>
      <c r="C11" s="533">
        <f>แบบกรอก!AW12</f>
        <v>0</v>
      </c>
      <c r="D11" s="534"/>
      <c r="E11" s="560"/>
      <c r="F11" s="533">
        <f>แบบกรอก!AX12</f>
        <v>0</v>
      </c>
      <c r="G11" s="534"/>
      <c r="H11" s="560"/>
      <c r="I11" s="561">
        <f>แบบกรอก!AY12</f>
        <v>0</v>
      </c>
      <c r="J11" s="562"/>
      <c r="K11" s="563"/>
      <c r="L11" s="561">
        <f>แบบกรอก!AZ12</f>
        <v>0</v>
      </c>
      <c r="M11" s="562"/>
      <c r="N11" s="563"/>
      <c r="O11" s="561">
        <f>แบบกรอก!BA12</f>
        <v>0</v>
      </c>
      <c r="P11" s="562"/>
      <c r="Q11" s="563"/>
      <c r="R11" s="201">
        <f t="shared" si="0"/>
        <v>0</v>
      </c>
      <c r="S11" s="186">
        <f t="shared" si="1"/>
        <v>0</v>
      </c>
      <c r="T11" s="201" t="str">
        <f t="shared" si="2"/>
        <v>ไม่ผ่าน</v>
      </c>
    </row>
    <row r="12" spans="1:24" x14ac:dyDescent="0.55000000000000004">
      <c r="A12" s="201">
        <v>4</v>
      </c>
      <c r="B12" s="72">
        <f>แบบกรอก!$B$13</f>
        <v>0</v>
      </c>
      <c r="C12" s="564">
        <f>แบบกรอก!AW13</f>
        <v>0</v>
      </c>
      <c r="D12" s="565"/>
      <c r="E12" s="566"/>
      <c r="F12" s="533">
        <f>แบบกรอก!AX13</f>
        <v>0</v>
      </c>
      <c r="G12" s="534"/>
      <c r="H12" s="560"/>
      <c r="I12" s="561">
        <f>แบบกรอก!AY13</f>
        <v>0</v>
      </c>
      <c r="J12" s="562"/>
      <c r="K12" s="563"/>
      <c r="L12" s="561">
        <f>แบบกรอก!AZ13</f>
        <v>0</v>
      </c>
      <c r="M12" s="562"/>
      <c r="N12" s="563"/>
      <c r="O12" s="561">
        <f>แบบกรอก!BA13</f>
        <v>0</v>
      </c>
      <c r="P12" s="562"/>
      <c r="Q12" s="563"/>
      <c r="R12" s="201">
        <f t="shared" si="0"/>
        <v>0</v>
      </c>
      <c r="S12" s="186">
        <f t="shared" si="1"/>
        <v>0</v>
      </c>
      <c r="T12" s="201" t="str">
        <f t="shared" si="2"/>
        <v>ไม่ผ่าน</v>
      </c>
    </row>
    <row r="13" spans="1:24" x14ac:dyDescent="0.55000000000000004">
      <c r="A13" s="201">
        <v>5</v>
      </c>
      <c r="B13" s="72">
        <f>แบบกรอก!$B$14</f>
        <v>0</v>
      </c>
      <c r="C13" s="533">
        <f>แบบกรอก!AW14</f>
        <v>0</v>
      </c>
      <c r="D13" s="534"/>
      <c r="E13" s="560"/>
      <c r="F13" s="533">
        <f>แบบกรอก!AX14</f>
        <v>0</v>
      </c>
      <c r="G13" s="534"/>
      <c r="H13" s="560"/>
      <c r="I13" s="561">
        <f>แบบกรอก!AY14</f>
        <v>0</v>
      </c>
      <c r="J13" s="562"/>
      <c r="K13" s="563"/>
      <c r="L13" s="561">
        <f>แบบกรอก!AZ14</f>
        <v>0</v>
      </c>
      <c r="M13" s="562"/>
      <c r="N13" s="563"/>
      <c r="O13" s="561">
        <f>แบบกรอก!BA14</f>
        <v>0</v>
      </c>
      <c r="P13" s="562"/>
      <c r="Q13" s="563"/>
      <c r="R13" s="201">
        <f t="shared" si="0"/>
        <v>0</v>
      </c>
      <c r="S13" s="186">
        <f t="shared" si="1"/>
        <v>0</v>
      </c>
      <c r="T13" s="201" t="str">
        <f t="shared" si="2"/>
        <v>ไม่ผ่าน</v>
      </c>
    </row>
    <row r="14" spans="1:24" x14ac:dyDescent="0.55000000000000004">
      <c r="A14" s="201">
        <v>6</v>
      </c>
      <c r="B14" s="72">
        <f>แบบกรอก!$B$15</f>
        <v>0</v>
      </c>
      <c r="C14" s="533">
        <f>แบบกรอก!AW15</f>
        <v>0</v>
      </c>
      <c r="D14" s="534"/>
      <c r="E14" s="560"/>
      <c r="F14" s="533">
        <f>แบบกรอก!AX15</f>
        <v>0</v>
      </c>
      <c r="G14" s="534"/>
      <c r="H14" s="560"/>
      <c r="I14" s="561">
        <f>แบบกรอก!AY15</f>
        <v>0</v>
      </c>
      <c r="J14" s="562"/>
      <c r="K14" s="563"/>
      <c r="L14" s="561">
        <f>แบบกรอก!AZ15</f>
        <v>0</v>
      </c>
      <c r="M14" s="562"/>
      <c r="N14" s="563"/>
      <c r="O14" s="561">
        <f>แบบกรอก!BA15</f>
        <v>0</v>
      </c>
      <c r="P14" s="562"/>
      <c r="Q14" s="563"/>
      <c r="R14" s="201">
        <f t="shared" si="0"/>
        <v>0</v>
      </c>
      <c r="S14" s="186">
        <f t="shared" si="1"/>
        <v>0</v>
      </c>
      <c r="T14" s="201" t="str">
        <f t="shared" si="2"/>
        <v>ไม่ผ่าน</v>
      </c>
    </row>
    <row r="15" spans="1:24" x14ac:dyDescent="0.55000000000000004">
      <c r="A15" s="201">
        <v>7</v>
      </c>
      <c r="B15" s="72">
        <f>แบบกรอก!$B$16</f>
        <v>0</v>
      </c>
      <c r="C15" s="533">
        <f>แบบกรอก!AW16</f>
        <v>0</v>
      </c>
      <c r="D15" s="534"/>
      <c r="E15" s="560"/>
      <c r="F15" s="561">
        <f>แบบกรอก!AX16</f>
        <v>0</v>
      </c>
      <c r="G15" s="562"/>
      <c r="H15" s="563"/>
      <c r="I15" s="561">
        <f>แบบกรอก!AY16</f>
        <v>0</v>
      </c>
      <c r="J15" s="562"/>
      <c r="K15" s="563"/>
      <c r="L15" s="561">
        <f>แบบกรอก!AZ16</f>
        <v>0</v>
      </c>
      <c r="M15" s="562"/>
      <c r="N15" s="563"/>
      <c r="O15" s="561">
        <f>แบบกรอก!BA16</f>
        <v>0</v>
      </c>
      <c r="P15" s="562"/>
      <c r="Q15" s="563"/>
      <c r="R15" s="201">
        <f t="shared" si="0"/>
        <v>0</v>
      </c>
      <c r="S15" s="186">
        <f t="shared" si="1"/>
        <v>0</v>
      </c>
      <c r="T15" s="201" t="str">
        <f t="shared" si="2"/>
        <v>ไม่ผ่าน</v>
      </c>
    </row>
    <row r="16" spans="1:24" x14ac:dyDescent="0.55000000000000004">
      <c r="A16" s="201">
        <v>8</v>
      </c>
      <c r="B16" s="72">
        <f>แบบกรอก!$B$17</f>
        <v>0</v>
      </c>
      <c r="C16" s="533">
        <f>แบบกรอก!AW17</f>
        <v>0</v>
      </c>
      <c r="D16" s="534"/>
      <c r="E16" s="560"/>
      <c r="F16" s="561">
        <f>แบบกรอก!AX17</f>
        <v>0</v>
      </c>
      <c r="G16" s="562"/>
      <c r="H16" s="563"/>
      <c r="I16" s="561">
        <f>แบบกรอก!AY17</f>
        <v>0</v>
      </c>
      <c r="J16" s="562"/>
      <c r="K16" s="563"/>
      <c r="L16" s="561">
        <f>แบบกรอก!AZ17</f>
        <v>0</v>
      </c>
      <c r="M16" s="562"/>
      <c r="N16" s="563"/>
      <c r="O16" s="561">
        <f>แบบกรอก!BA17</f>
        <v>0</v>
      </c>
      <c r="P16" s="562"/>
      <c r="Q16" s="563"/>
      <c r="R16" s="201">
        <f t="shared" si="0"/>
        <v>0</v>
      </c>
      <c r="S16" s="186">
        <f t="shared" si="1"/>
        <v>0</v>
      </c>
      <c r="T16" s="201" t="str">
        <f t="shared" si="2"/>
        <v>ไม่ผ่าน</v>
      </c>
    </row>
    <row r="17" spans="1:20" x14ac:dyDescent="0.55000000000000004">
      <c r="A17" s="201">
        <v>9</v>
      </c>
      <c r="B17" s="72">
        <f>แบบกรอก!$B$18</f>
        <v>0</v>
      </c>
      <c r="C17" s="533">
        <f>แบบกรอก!AW18</f>
        <v>0</v>
      </c>
      <c r="D17" s="534"/>
      <c r="E17" s="560"/>
      <c r="F17" s="561">
        <f>แบบกรอก!AX18</f>
        <v>0</v>
      </c>
      <c r="G17" s="562"/>
      <c r="H17" s="563"/>
      <c r="I17" s="561">
        <f>แบบกรอก!AY18</f>
        <v>0</v>
      </c>
      <c r="J17" s="562"/>
      <c r="K17" s="563"/>
      <c r="L17" s="561">
        <f>แบบกรอก!AZ18</f>
        <v>0</v>
      </c>
      <c r="M17" s="562"/>
      <c r="N17" s="563"/>
      <c r="O17" s="561">
        <f>แบบกรอก!BA18</f>
        <v>0</v>
      </c>
      <c r="P17" s="562"/>
      <c r="Q17" s="563"/>
      <c r="R17" s="201">
        <f t="shared" si="0"/>
        <v>0</v>
      </c>
      <c r="S17" s="186">
        <f t="shared" si="1"/>
        <v>0</v>
      </c>
      <c r="T17" s="201" t="str">
        <f t="shared" si="2"/>
        <v>ไม่ผ่าน</v>
      </c>
    </row>
    <row r="18" spans="1:20" x14ac:dyDescent="0.55000000000000004">
      <c r="A18" s="201">
        <v>10</v>
      </c>
      <c r="B18" s="72">
        <f>แบบกรอก!$B$19</f>
        <v>0</v>
      </c>
      <c r="C18" s="533">
        <f>แบบกรอก!AW19</f>
        <v>0</v>
      </c>
      <c r="D18" s="534"/>
      <c r="E18" s="560"/>
      <c r="F18" s="561">
        <f>แบบกรอก!AX19</f>
        <v>0</v>
      </c>
      <c r="G18" s="562"/>
      <c r="H18" s="563"/>
      <c r="I18" s="561">
        <f>แบบกรอก!AY19</f>
        <v>0</v>
      </c>
      <c r="J18" s="562"/>
      <c r="K18" s="563"/>
      <c r="L18" s="561">
        <f>แบบกรอก!AZ19</f>
        <v>0</v>
      </c>
      <c r="M18" s="562"/>
      <c r="N18" s="563"/>
      <c r="O18" s="561">
        <f>แบบกรอก!BA19</f>
        <v>0</v>
      </c>
      <c r="P18" s="562"/>
      <c r="Q18" s="563"/>
      <c r="R18" s="201">
        <f t="shared" si="0"/>
        <v>0</v>
      </c>
      <c r="S18" s="186">
        <f t="shared" si="1"/>
        <v>0</v>
      </c>
      <c r="T18" s="201" t="str">
        <f t="shared" si="2"/>
        <v>ไม่ผ่าน</v>
      </c>
    </row>
    <row r="19" spans="1:20" x14ac:dyDescent="0.55000000000000004">
      <c r="A19" s="201">
        <v>11</v>
      </c>
      <c r="B19" s="72">
        <f>แบบกรอก!$B$20</f>
        <v>0</v>
      </c>
      <c r="C19" s="533">
        <f>แบบกรอก!AW20</f>
        <v>0</v>
      </c>
      <c r="D19" s="534"/>
      <c r="E19" s="560"/>
      <c r="F19" s="561">
        <f>แบบกรอก!AX20</f>
        <v>0</v>
      </c>
      <c r="G19" s="562"/>
      <c r="H19" s="563"/>
      <c r="I19" s="561">
        <f>แบบกรอก!AY20</f>
        <v>0</v>
      </c>
      <c r="J19" s="562"/>
      <c r="K19" s="563"/>
      <c r="L19" s="561">
        <f>แบบกรอก!AZ20</f>
        <v>0</v>
      </c>
      <c r="M19" s="562"/>
      <c r="N19" s="563"/>
      <c r="O19" s="561">
        <f>แบบกรอก!BA20</f>
        <v>0</v>
      </c>
      <c r="P19" s="562"/>
      <c r="Q19" s="563"/>
      <c r="R19" s="201">
        <f t="shared" si="0"/>
        <v>0</v>
      </c>
      <c r="S19" s="186">
        <f t="shared" si="1"/>
        <v>0</v>
      </c>
      <c r="T19" s="201" t="str">
        <f t="shared" si="2"/>
        <v>ไม่ผ่าน</v>
      </c>
    </row>
    <row r="20" spans="1:20" x14ac:dyDescent="0.55000000000000004">
      <c r="A20" s="201">
        <v>12</v>
      </c>
      <c r="B20" s="72">
        <f>แบบกรอก!$B$21</f>
        <v>0</v>
      </c>
      <c r="C20" s="533">
        <f>แบบกรอก!AW21</f>
        <v>0</v>
      </c>
      <c r="D20" s="534"/>
      <c r="E20" s="560"/>
      <c r="F20" s="561">
        <f>แบบกรอก!AX21</f>
        <v>0</v>
      </c>
      <c r="G20" s="562"/>
      <c r="H20" s="563"/>
      <c r="I20" s="561">
        <f>แบบกรอก!AY21</f>
        <v>0</v>
      </c>
      <c r="J20" s="562"/>
      <c r="K20" s="563"/>
      <c r="L20" s="561">
        <f>แบบกรอก!AZ21</f>
        <v>0</v>
      </c>
      <c r="M20" s="562"/>
      <c r="N20" s="563"/>
      <c r="O20" s="561">
        <f>แบบกรอก!BA21</f>
        <v>0</v>
      </c>
      <c r="P20" s="562"/>
      <c r="Q20" s="563"/>
      <c r="R20" s="201">
        <f t="shared" si="0"/>
        <v>0</v>
      </c>
      <c r="S20" s="186">
        <f t="shared" si="1"/>
        <v>0</v>
      </c>
      <c r="T20" s="201" t="str">
        <f t="shared" si="2"/>
        <v>ไม่ผ่าน</v>
      </c>
    </row>
    <row r="21" spans="1:20" x14ac:dyDescent="0.55000000000000004">
      <c r="A21" s="201">
        <v>13</v>
      </c>
      <c r="B21" s="72"/>
      <c r="C21" s="533"/>
      <c r="D21" s="534"/>
      <c r="E21" s="560"/>
      <c r="F21" s="561"/>
      <c r="G21" s="562"/>
      <c r="H21" s="563"/>
      <c r="I21" s="561"/>
      <c r="J21" s="562"/>
      <c r="K21" s="563"/>
      <c r="L21" s="561"/>
      <c r="M21" s="562"/>
      <c r="N21" s="563"/>
      <c r="O21" s="561"/>
      <c r="P21" s="562"/>
      <c r="Q21" s="563"/>
      <c r="R21" s="201"/>
      <c r="S21" s="201"/>
      <c r="T21" s="201"/>
    </row>
    <row r="22" spans="1:20" x14ac:dyDescent="0.55000000000000004">
      <c r="A22" s="201">
        <v>14</v>
      </c>
      <c r="B22" s="201"/>
      <c r="C22" s="533"/>
      <c r="D22" s="534"/>
      <c r="E22" s="560"/>
      <c r="F22" s="561"/>
      <c r="G22" s="562"/>
      <c r="H22" s="563"/>
      <c r="I22" s="561"/>
      <c r="J22" s="562"/>
      <c r="K22" s="563"/>
      <c r="L22" s="561"/>
      <c r="M22" s="562"/>
      <c r="N22" s="563"/>
      <c r="O22" s="561"/>
      <c r="P22" s="562"/>
      <c r="Q22" s="563"/>
      <c r="R22" s="201"/>
      <c r="S22" s="201"/>
      <c r="T22" s="201"/>
    </row>
    <row r="23" spans="1:20" x14ac:dyDescent="0.55000000000000004">
      <c r="A23" s="4">
        <v>15</v>
      </c>
      <c r="B23" s="4"/>
      <c r="C23" s="570"/>
      <c r="D23" s="571"/>
      <c r="E23" s="572"/>
      <c r="F23" s="567"/>
      <c r="G23" s="568"/>
      <c r="H23" s="569"/>
      <c r="I23" s="567"/>
      <c r="J23" s="568"/>
      <c r="K23" s="569"/>
      <c r="L23" s="567"/>
      <c r="M23" s="568"/>
      <c r="N23" s="569"/>
      <c r="O23" s="567"/>
      <c r="P23" s="568"/>
      <c r="Q23" s="569"/>
      <c r="R23" s="4"/>
      <c r="S23" s="4"/>
      <c r="T23" s="4"/>
    </row>
    <row r="26" spans="1:20" x14ac:dyDescent="0.55000000000000004">
      <c r="F26" s="493" t="s">
        <v>177</v>
      </c>
      <c r="G26" s="493"/>
      <c r="H26" s="493"/>
      <c r="I26" s="493"/>
      <c r="J26" s="493"/>
      <c r="K26" s="493"/>
      <c r="L26" s="493"/>
      <c r="M26" s="493"/>
      <c r="N26" s="493"/>
      <c r="O26" s="493"/>
    </row>
    <row r="27" spans="1:20" x14ac:dyDescent="0.55000000000000004">
      <c r="G27" s="202" t="s">
        <v>163</v>
      </c>
      <c r="H27" s="493">
        <f>แบบกรอก!$B$22</f>
        <v>0</v>
      </c>
      <c r="I27" s="493"/>
      <c r="J27" s="493"/>
      <c r="K27" s="493"/>
      <c r="L27" s="493"/>
      <c r="M27" s="493"/>
      <c r="N27" s="493"/>
      <c r="O27" t="s">
        <v>164</v>
      </c>
    </row>
    <row r="28" spans="1:20" x14ac:dyDescent="0.55000000000000004">
      <c r="H28" s="493" t="s">
        <v>178</v>
      </c>
      <c r="I28" s="493"/>
      <c r="J28" s="493"/>
      <c r="K28" s="493"/>
      <c r="L28" s="493"/>
      <c r="M28" s="493"/>
      <c r="N28" s="493"/>
    </row>
  </sheetData>
  <sheetProtection sheet="1" objects="1" scenarios="1"/>
  <mergeCells count="96">
    <mergeCell ref="H27:N27"/>
    <mergeCell ref="H28:N28"/>
    <mergeCell ref="C23:E23"/>
    <mergeCell ref="F23:H23"/>
    <mergeCell ref="I23:K23"/>
    <mergeCell ref="L23:N23"/>
    <mergeCell ref="O23:Q23"/>
    <mergeCell ref="F26:O26"/>
    <mergeCell ref="C21:E21"/>
    <mergeCell ref="F21:H21"/>
    <mergeCell ref="I21:K21"/>
    <mergeCell ref="L21:N21"/>
    <mergeCell ref="O21:Q21"/>
    <mergeCell ref="C22:E22"/>
    <mergeCell ref="F22:H22"/>
    <mergeCell ref="I22:K22"/>
    <mergeCell ref="L22:N22"/>
    <mergeCell ref="O22:Q22"/>
    <mergeCell ref="C19:E19"/>
    <mergeCell ref="F19:H19"/>
    <mergeCell ref="I19:K19"/>
    <mergeCell ref="L19:N19"/>
    <mergeCell ref="O19:Q19"/>
    <mergeCell ref="C20:E20"/>
    <mergeCell ref="F20:H20"/>
    <mergeCell ref="I20:K20"/>
    <mergeCell ref="L20:N20"/>
    <mergeCell ref="O20:Q20"/>
    <mergeCell ref="C17:E17"/>
    <mergeCell ref="F17:H17"/>
    <mergeCell ref="I17:K17"/>
    <mergeCell ref="L17:N17"/>
    <mergeCell ref="O17:Q17"/>
    <mergeCell ref="C18:E18"/>
    <mergeCell ref="F18:H18"/>
    <mergeCell ref="I18:K18"/>
    <mergeCell ref="L18:N18"/>
    <mergeCell ref="O18:Q18"/>
    <mergeCell ref="C15:E15"/>
    <mergeCell ref="F15:H15"/>
    <mergeCell ref="I15:K15"/>
    <mergeCell ref="L15:N15"/>
    <mergeCell ref="O15:Q15"/>
    <mergeCell ref="C16:E16"/>
    <mergeCell ref="F16:H16"/>
    <mergeCell ref="I16:K16"/>
    <mergeCell ref="L16:N16"/>
    <mergeCell ref="O16:Q16"/>
    <mergeCell ref="C13:E13"/>
    <mergeCell ref="F13:H13"/>
    <mergeCell ref="I13:K13"/>
    <mergeCell ref="L13:N13"/>
    <mergeCell ref="O13:Q13"/>
    <mergeCell ref="C14:E14"/>
    <mergeCell ref="F14:H14"/>
    <mergeCell ref="I14:K14"/>
    <mergeCell ref="L14:N14"/>
    <mergeCell ref="O14:Q14"/>
    <mergeCell ref="C11:E11"/>
    <mergeCell ref="F11:H11"/>
    <mergeCell ref="I11:K11"/>
    <mergeCell ref="L11:N11"/>
    <mergeCell ref="O11:Q11"/>
    <mergeCell ref="C12:E12"/>
    <mergeCell ref="F12:H12"/>
    <mergeCell ref="I12:K12"/>
    <mergeCell ref="L12:N12"/>
    <mergeCell ref="O12:Q12"/>
    <mergeCell ref="C9:E9"/>
    <mergeCell ref="F9:H9"/>
    <mergeCell ref="I9:K9"/>
    <mergeCell ref="L9:N9"/>
    <mergeCell ref="O9:Q9"/>
    <mergeCell ref="C10:E10"/>
    <mergeCell ref="F10:H10"/>
    <mergeCell ref="I10:K10"/>
    <mergeCell ref="L10:N10"/>
    <mergeCell ref="O10:Q10"/>
    <mergeCell ref="T6:T8"/>
    <mergeCell ref="C7:E7"/>
    <mergeCell ref="F7:H7"/>
    <mergeCell ref="I7:K7"/>
    <mergeCell ref="L7:N7"/>
    <mergeCell ref="O7:Q7"/>
    <mergeCell ref="S6:S8"/>
    <mergeCell ref="I4:N4"/>
    <mergeCell ref="A6:A8"/>
    <mergeCell ref="B6:B8"/>
    <mergeCell ref="C6:Q6"/>
    <mergeCell ref="R6:R8"/>
    <mergeCell ref="A3:T3"/>
    <mergeCell ref="A1:T1"/>
    <mergeCell ref="C2:G2"/>
    <mergeCell ref="I2:J2"/>
    <mergeCell ref="K2:N2"/>
    <mergeCell ref="O2:Q2"/>
  </mergeCells>
  <pageMargins left="0.7" right="0.7" top="0.75" bottom="0.75" header="0.3" footer="0.3"/>
  <pageSetup paperSize="9" orientation="portrait" r:id="rId1"/>
  <headerFooter>
    <oddHeader>&amp;Cหน้า 16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X28"/>
  <sheetViews>
    <sheetView view="pageLayout" topLeftCell="A13" zoomScaleNormal="100" workbookViewId="0">
      <selection activeCell="B20" sqref="B20"/>
    </sheetView>
  </sheetViews>
  <sheetFormatPr defaultRowHeight="24" x14ac:dyDescent="0.55000000000000004"/>
  <cols>
    <col min="1" max="1" width="3.625" customWidth="1"/>
    <col min="2" max="2" width="18.5" customWidth="1"/>
    <col min="3" max="17" width="2.625" customWidth="1"/>
    <col min="18" max="18" width="6.75" customWidth="1"/>
    <col min="19" max="19" width="7.75" customWidth="1"/>
    <col min="20" max="20" width="8.625" customWidth="1"/>
    <col min="21" max="22" width="2.875" customWidth="1"/>
  </cols>
  <sheetData>
    <row r="1" spans="1:24" x14ac:dyDescent="0.55000000000000004">
      <c r="A1" s="494" t="s">
        <v>165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493"/>
      <c r="O1" s="493"/>
      <c r="P1" s="493"/>
      <c r="Q1" s="493"/>
      <c r="R1" s="493"/>
      <c r="S1" s="493"/>
      <c r="T1" s="493"/>
      <c r="U1" s="10"/>
      <c r="V1" s="10"/>
      <c r="W1" s="10"/>
      <c r="X1" s="10"/>
    </row>
    <row r="2" spans="1:24" x14ac:dyDescent="0.55000000000000004">
      <c r="C2" s="494" t="s">
        <v>161</v>
      </c>
      <c r="D2" s="493"/>
      <c r="E2" s="493"/>
      <c r="F2" s="493"/>
      <c r="G2" s="493"/>
      <c r="H2" s="10"/>
      <c r="I2" s="493">
        <f>แบบกรอก!$B$7</f>
        <v>0</v>
      </c>
      <c r="J2" s="493"/>
      <c r="K2" s="494" t="s">
        <v>162</v>
      </c>
      <c r="L2" s="493"/>
      <c r="M2" s="493"/>
      <c r="N2" s="493"/>
      <c r="O2" s="494">
        <f>แบบกรอก!$B$8</f>
        <v>0</v>
      </c>
      <c r="P2" s="493"/>
      <c r="Q2" s="493"/>
      <c r="R2" s="9"/>
      <c r="S2" s="9"/>
      <c r="T2" s="10"/>
      <c r="U2" s="10"/>
      <c r="V2" s="10"/>
    </row>
    <row r="3" spans="1:24" x14ac:dyDescent="0.55000000000000004">
      <c r="A3" s="494" t="s">
        <v>166</v>
      </c>
      <c r="B3" s="493"/>
      <c r="C3" s="493"/>
      <c r="D3" s="493"/>
      <c r="E3" s="493"/>
      <c r="F3" s="493"/>
      <c r="G3" s="493"/>
      <c r="H3" s="493"/>
      <c r="I3" s="493"/>
      <c r="J3" s="493"/>
      <c r="K3" s="493"/>
      <c r="L3" s="493"/>
      <c r="M3" s="493"/>
      <c r="N3" s="493"/>
      <c r="O3" s="493"/>
      <c r="P3" s="493"/>
      <c r="Q3" s="493"/>
      <c r="R3" s="493"/>
      <c r="S3" s="493"/>
      <c r="T3" s="493"/>
      <c r="U3" s="10"/>
      <c r="V3" s="10"/>
      <c r="W3" s="10"/>
      <c r="X3" s="10"/>
    </row>
    <row r="4" spans="1:24" x14ac:dyDescent="0.55000000000000004">
      <c r="E4" s="28" t="s">
        <v>176</v>
      </c>
      <c r="I4" s="494" t="str">
        <f>แบบกรอก!$BB$3</f>
        <v>มิถุนายน</v>
      </c>
      <c r="J4" s="493"/>
      <c r="K4" s="493"/>
      <c r="L4" s="493"/>
      <c r="M4" s="493"/>
      <c r="N4" s="493"/>
      <c r="O4" s="9"/>
      <c r="P4" s="9"/>
      <c r="Q4" s="9"/>
      <c r="R4" s="9"/>
      <c r="S4" s="9"/>
    </row>
    <row r="6" spans="1:24" x14ac:dyDescent="0.55000000000000004">
      <c r="A6" s="497" t="s">
        <v>139</v>
      </c>
      <c r="B6" s="497" t="s">
        <v>167</v>
      </c>
      <c r="C6" s="497" t="s">
        <v>168</v>
      </c>
      <c r="D6" s="497"/>
      <c r="E6" s="497"/>
      <c r="F6" s="497"/>
      <c r="G6" s="497"/>
      <c r="H6" s="497"/>
      <c r="I6" s="497"/>
      <c r="J6" s="497"/>
      <c r="K6" s="497"/>
      <c r="L6" s="497"/>
      <c r="M6" s="497"/>
      <c r="N6" s="497"/>
      <c r="O6" s="497"/>
      <c r="P6" s="497"/>
      <c r="Q6" s="497"/>
      <c r="R6" s="517" t="s">
        <v>174</v>
      </c>
      <c r="S6" s="517" t="s">
        <v>419</v>
      </c>
      <c r="T6" s="517" t="s">
        <v>175</v>
      </c>
    </row>
    <row r="7" spans="1:24" ht="33.75" customHeight="1" x14ac:dyDescent="0.55000000000000004">
      <c r="A7" s="497"/>
      <c r="B7" s="497"/>
      <c r="C7" s="559" t="s">
        <v>169</v>
      </c>
      <c r="D7" s="559"/>
      <c r="E7" s="559"/>
      <c r="F7" s="497" t="s">
        <v>170</v>
      </c>
      <c r="G7" s="497"/>
      <c r="H7" s="497"/>
      <c r="I7" s="497" t="s">
        <v>171</v>
      </c>
      <c r="J7" s="497"/>
      <c r="K7" s="497"/>
      <c r="L7" s="497" t="s">
        <v>172</v>
      </c>
      <c r="M7" s="497"/>
      <c r="N7" s="497"/>
      <c r="O7" s="497" t="s">
        <v>173</v>
      </c>
      <c r="P7" s="497"/>
      <c r="Q7" s="497"/>
      <c r="R7" s="517"/>
      <c r="S7" s="517"/>
      <c r="T7" s="517"/>
    </row>
    <row r="8" spans="1:24" ht="26.25" customHeight="1" x14ac:dyDescent="0.55000000000000004">
      <c r="A8" s="497"/>
      <c r="B8" s="497"/>
      <c r="C8" s="11">
        <v>1</v>
      </c>
      <c r="D8" s="11">
        <v>2</v>
      </c>
      <c r="E8" s="11">
        <v>3</v>
      </c>
      <c r="F8" s="11">
        <v>1</v>
      </c>
      <c r="G8" s="11">
        <v>2</v>
      </c>
      <c r="H8" s="11">
        <v>3</v>
      </c>
      <c r="I8" s="11">
        <v>1</v>
      </c>
      <c r="J8" s="11">
        <v>2</v>
      </c>
      <c r="K8" s="11">
        <v>3</v>
      </c>
      <c r="L8" s="11">
        <v>1</v>
      </c>
      <c r="M8" s="11">
        <v>2</v>
      </c>
      <c r="N8" s="11">
        <v>3</v>
      </c>
      <c r="O8" s="11">
        <v>1</v>
      </c>
      <c r="P8" s="11">
        <v>2</v>
      </c>
      <c r="Q8" s="11">
        <v>3</v>
      </c>
      <c r="R8" s="517"/>
      <c r="S8" s="517"/>
      <c r="T8" s="517"/>
    </row>
    <row r="9" spans="1:24" x14ac:dyDescent="0.55000000000000004">
      <c r="A9" s="12">
        <v>1</v>
      </c>
      <c r="B9" s="72">
        <f>แบบกรอก!$B$10</f>
        <v>0</v>
      </c>
      <c r="C9" s="533">
        <f>แบบกรอก!BB10</f>
        <v>0</v>
      </c>
      <c r="D9" s="534"/>
      <c r="E9" s="560"/>
      <c r="F9" s="533">
        <f>แบบกรอก!BC10</f>
        <v>0</v>
      </c>
      <c r="G9" s="534"/>
      <c r="H9" s="560"/>
      <c r="I9" s="561">
        <f>แบบกรอก!BD10</f>
        <v>0</v>
      </c>
      <c r="J9" s="562"/>
      <c r="K9" s="563"/>
      <c r="L9" s="561">
        <f>แบบกรอก!BE10</f>
        <v>0</v>
      </c>
      <c r="M9" s="562"/>
      <c r="N9" s="563"/>
      <c r="O9" s="561">
        <f>แบบกรอก!BF10</f>
        <v>0</v>
      </c>
      <c r="P9" s="562"/>
      <c r="Q9" s="563"/>
      <c r="R9" s="12">
        <f>C9+F9+I9+L9+O9</f>
        <v>0</v>
      </c>
      <c r="S9" s="186">
        <f>R9*100/15</f>
        <v>0</v>
      </c>
      <c r="T9" s="12" t="str">
        <f>IF(S9&lt;60,"ไม่ผ่าน",IF(S9&lt;70,"ผ่าน",IF(S9&lt;80,"ดี",IF(S9&gt;=80,"ดีเยี่ยม"))))</f>
        <v>ไม่ผ่าน</v>
      </c>
    </row>
    <row r="10" spans="1:24" x14ac:dyDescent="0.55000000000000004">
      <c r="A10" s="12">
        <v>2</v>
      </c>
      <c r="B10" s="72">
        <f>แบบกรอก!$B$11</f>
        <v>0</v>
      </c>
      <c r="C10" s="533">
        <f>แบบกรอก!BB11</f>
        <v>0</v>
      </c>
      <c r="D10" s="534"/>
      <c r="E10" s="560"/>
      <c r="F10" s="533">
        <f>แบบกรอก!BC11</f>
        <v>0</v>
      </c>
      <c r="G10" s="534"/>
      <c r="H10" s="560"/>
      <c r="I10" s="561">
        <f>แบบกรอก!BD11</f>
        <v>0</v>
      </c>
      <c r="J10" s="562"/>
      <c r="K10" s="563"/>
      <c r="L10" s="561">
        <f>แบบกรอก!BE11</f>
        <v>0</v>
      </c>
      <c r="M10" s="562"/>
      <c r="N10" s="563"/>
      <c r="O10" s="561">
        <f>แบบกรอก!BF11</f>
        <v>0</v>
      </c>
      <c r="P10" s="562"/>
      <c r="Q10" s="563"/>
      <c r="R10" s="201">
        <f t="shared" ref="R10:R20" si="0">C10+F10+I10+L10+O10</f>
        <v>0</v>
      </c>
      <c r="S10" s="186">
        <f t="shared" ref="S10:S20" si="1">R10*100/15</f>
        <v>0</v>
      </c>
      <c r="T10" s="201" t="str">
        <f t="shared" ref="T10:T20" si="2">IF(S10&lt;60,"ไม่ผ่าน",IF(S10&lt;70,"ผ่าน",IF(S10&lt;80,"ดี",IF(S10&gt;=80,"ดีเยี่ยม"))))</f>
        <v>ไม่ผ่าน</v>
      </c>
    </row>
    <row r="11" spans="1:24" x14ac:dyDescent="0.55000000000000004">
      <c r="A11" s="12">
        <v>3</v>
      </c>
      <c r="B11" s="72">
        <f>แบบกรอก!$B$12</f>
        <v>0</v>
      </c>
      <c r="C11" s="533">
        <f>แบบกรอก!BB12</f>
        <v>0</v>
      </c>
      <c r="D11" s="534"/>
      <c r="E11" s="560"/>
      <c r="F11" s="533">
        <f>แบบกรอก!BC12</f>
        <v>0</v>
      </c>
      <c r="G11" s="534"/>
      <c r="H11" s="560"/>
      <c r="I11" s="561">
        <f>แบบกรอก!BD12</f>
        <v>0</v>
      </c>
      <c r="J11" s="562"/>
      <c r="K11" s="563"/>
      <c r="L11" s="561">
        <f>แบบกรอก!BE12</f>
        <v>0</v>
      </c>
      <c r="M11" s="562"/>
      <c r="N11" s="563"/>
      <c r="O11" s="561">
        <f>แบบกรอก!BF12</f>
        <v>0</v>
      </c>
      <c r="P11" s="562"/>
      <c r="Q11" s="563"/>
      <c r="R11" s="201">
        <f t="shared" si="0"/>
        <v>0</v>
      </c>
      <c r="S11" s="186">
        <f t="shared" si="1"/>
        <v>0</v>
      </c>
      <c r="T11" s="201" t="str">
        <f t="shared" si="2"/>
        <v>ไม่ผ่าน</v>
      </c>
    </row>
    <row r="12" spans="1:24" x14ac:dyDescent="0.55000000000000004">
      <c r="A12" s="12">
        <v>4</v>
      </c>
      <c r="B12" s="72">
        <f>แบบกรอก!$B$13</f>
        <v>0</v>
      </c>
      <c r="C12" s="564">
        <f>แบบกรอก!BB13</f>
        <v>0</v>
      </c>
      <c r="D12" s="565"/>
      <c r="E12" s="566"/>
      <c r="F12" s="533">
        <f>แบบกรอก!BC13</f>
        <v>0</v>
      </c>
      <c r="G12" s="534"/>
      <c r="H12" s="560"/>
      <c r="I12" s="561">
        <f>แบบกรอก!BD13</f>
        <v>0</v>
      </c>
      <c r="J12" s="562"/>
      <c r="K12" s="563"/>
      <c r="L12" s="561">
        <f>แบบกรอก!BE13</f>
        <v>0</v>
      </c>
      <c r="M12" s="562"/>
      <c r="N12" s="563"/>
      <c r="O12" s="561">
        <f>แบบกรอก!BF13</f>
        <v>0</v>
      </c>
      <c r="P12" s="562"/>
      <c r="Q12" s="563"/>
      <c r="R12" s="201">
        <f t="shared" si="0"/>
        <v>0</v>
      </c>
      <c r="S12" s="186">
        <f t="shared" si="1"/>
        <v>0</v>
      </c>
      <c r="T12" s="201" t="str">
        <f t="shared" si="2"/>
        <v>ไม่ผ่าน</v>
      </c>
    </row>
    <row r="13" spans="1:24" x14ac:dyDescent="0.55000000000000004">
      <c r="A13" s="12">
        <v>5</v>
      </c>
      <c r="B13" s="72">
        <f>แบบกรอก!$B$14</f>
        <v>0</v>
      </c>
      <c r="C13" s="533">
        <f>แบบกรอก!BB14</f>
        <v>0</v>
      </c>
      <c r="D13" s="534"/>
      <c r="E13" s="560"/>
      <c r="F13" s="533">
        <f>แบบกรอก!BC14</f>
        <v>0</v>
      </c>
      <c r="G13" s="534"/>
      <c r="H13" s="560"/>
      <c r="I13" s="561">
        <f>แบบกรอก!BD14</f>
        <v>0</v>
      </c>
      <c r="J13" s="562"/>
      <c r="K13" s="563"/>
      <c r="L13" s="561">
        <f>แบบกรอก!BE14</f>
        <v>0</v>
      </c>
      <c r="M13" s="562"/>
      <c r="N13" s="563"/>
      <c r="O13" s="561">
        <f>แบบกรอก!BF14</f>
        <v>0</v>
      </c>
      <c r="P13" s="562"/>
      <c r="Q13" s="563"/>
      <c r="R13" s="201">
        <f t="shared" si="0"/>
        <v>0</v>
      </c>
      <c r="S13" s="186">
        <f t="shared" si="1"/>
        <v>0</v>
      </c>
      <c r="T13" s="201" t="str">
        <f t="shared" si="2"/>
        <v>ไม่ผ่าน</v>
      </c>
    </row>
    <row r="14" spans="1:24" x14ac:dyDescent="0.55000000000000004">
      <c r="A14" s="12">
        <v>6</v>
      </c>
      <c r="B14" s="72">
        <f>แบบกรอก!$B$15</f>
        <v>0</v>
      </c>
      <c r="C14" s="533">
        <f>แบบกรอก!BB15</f>
        <v>0</v>
      </c>
      <c r="D14" s="534"/>
      <c r="E14" s="560"/>
      <c r="F14" s="533">
        <f>แบบกรอก!BC15</f>
        <v>0</v>
      </c>
      <c r="G14" s="534"/>
      <c r="H14" s="560"/>
      <c r="I14" s="561">
        <f>แบบกรอก!BD15</f>
        <v>0</v>
      </c>
      <c r="J14" s="562"/>
      <c r="K14" s="563"/>
      <c r="L14" s="561">
        <f>แบบกรอก!BE15</f>
        <v>0</v>
      </c>
      <c r="M14" s="562"/>
      <c r="N14" s="563"/>
      <c r="O14" s="561">
        <f>แบบกรอก!BF15</f>
        <v>0</v>
      </c>
      <c r="P14" s="562"/>
      <c r="Q14" s="563"/>
      <c r="R14" s="201">
        <f t="shared" si="0"/>
        <v>0</v>
      </c>
      <c r="S14" s="186">
        <f t="shared" si="1"/>
        <v>0</v>
      </c>
      <c r="T14" s="201" t="str">
        <f t="shared" si="2"/>
        <v>ไม่ผ่าน</v>
      </c>
    </row>
    <row r="15" spans="1:24" x14ac:dyDescent="0.55000000000000004">
      <c r="A15" s="12">
        <v>7</v>
      </c>
      <c r="B15" s="72">
        <f>แบบกรอก!$B$16</f>
        <v>0</v>
      </c>
      <c r="C15" s="533">
        <f>แบบกรอก!BB16</f>
        <v>0</v>
      </c>
      <c r="D15" s="534"/>
      <c r="E15" s="560"/>
      <c r="F15" s="561">
        <f>แบบกรอก!BC16</f>
        <v>0</v>
      </c>
      <c r="G15" s="562"/>
      <c r="H15" s="563"/>
      <c r="I15" s="561">
        <f>แบบกรอก!BD16</f>
        <v>0</v>
      </c>
      <c r="J15" s="562"/>
      <c r="K15" s="563"/>
      <c r="L15" s="561">
        <f>แบบกรอก!BE16</f>
        <v>0</v>
      </c>
      <c r="M15" s="562"/>
      <c r="N15" s="563"/>
      <c r="O15" s="561">
        <f>แบบกรอก!BF16</f>
        <v>0</v>
      </c>
      <c r="P15" s="562"/>
      <c r="Q15" s="563"/>
      <c r="R15" s="201">
        <f t="shared" si="0"/>
        <v>0</v>
      </c>
      <c r="S15" s="186">
        <f t="shared" si="1"/>
        <v>0</v>
      </c>
      <c r="T15" s="201" t="str">
        <f t="shared" si="2"/>
        <v>ไม่ผ่าน</v>
      </c>
    </row>
    <row r="16" spans="1:24" x14ac:dyDescent="0.55000000000000004">
      <c r="A16" s="12">
        <v>8</v>
      </c>
      <c r="B16" s="72">
        <f>แบบกรอก!$B$17</f>
        <v>0</v>
      </c>
      <c r="C16" s="533">
        <f>แบบกรอก!BB17</f>
        <v>0</v>
      </c>
      <c r="D16" s="534"/>
      <c r="E16" s="560"/>
      <c r="F16" s="561">
        <f>แบบกรอก!BC17</f>
        <v>0</v>
      </c>
      <c r="G16" s="562"/>
      <c r="H16" s="563"/>
      <c r="I16" s="561">
        <f>แบบกรอก!BD17</f>
        <v>0</v>
      </c>
      <c r="J16" s="562"/>
      <c r="K16" s="563"/>
      <c r="L16" s="561">
        <f>แบบกรอก!BE17</f>
        <v>0</v>
      </c>
      <c r="M16" s="562"/>
      <c r="N16" s="563"/>
      <c r="O16" s="561">
        <f>แบบกรอก!BF17</f>
        <v>0</v>
      </c>
      <c r="P16" s="562"/>
      <c r="Q16" s="563"/>
      <c r="R16" s="201">
        <f t="shared" si="0"/>
        <v>0</v>
      </c>
      <c r="S16" s="186">
        <f t="shared" si="1"/>
        <v>0</v>
      </c>
      <c r="T16" s="201" t="str">
        <f t="shared" si="2"/>
        <v>ไม่ผ่าน</v>
      </c>
    </row>
    <row r="17" spans="1:20" x14ac:dyDescent="0.55000000000000004">
      <c r="A17" s="12">
        <v>9</v>
      </c>
      <c r="B17" s="72">
        <f>แบบกรอก!$B$18</f>
        <v>0</v>
      </c>
      <c r="C17" s="533">
        <f>แบบกรอก!BB18</f>
        <v>0</v>
      </c>
      <c r="D17" s="534"/>
      <c r="E17" s="560"/>
      <c r="F17" s="561">
        <f>แบบกรอก!BC18</f>
        <v>0</v>
      </c>
      <c r="G17" s="562"/>
      <c r="H17" s="563"/>
      <c r="I17" s="561">
        <f>แบบกรอก!BD18</f>
        <v>0</v>
      </c>
      <c r="J17" s="562"/>
      <c r="K17" s="563"/>
      <c r="L17" s="561">
        <f>แบบกรอก!BE18</f>
        <v>0</v>
      </c>
      <c r="M17" s="562"/>
      <c r="N17" s="563"/>
      <c r="O17" s="561">
        <f>แบบกรอก!BF18</f>
        <v>0</v>
      </c>
      <c r="P17" s="562"/>
      <c r="Q17" s="563"/>
      <c r="R17" s="201">
        <f t="shared" si="0"/>
        <v>0</v>
      </c>
      <c r="S17" s="186">
        <f t="shared" si="1"/>
        <v>0</v>
      </c>
      <c r="T17" s="201" t="str">
        <f t="shared" si="2"/>
        <v>ไม่ผ่าน</v>
      </c>
    </row>
    <row r="18" spans="1:20" x14ac:dyDescent="0.55000000000000004">
      <c r="A18" s="12">
        <v>10</v>
      </c>
      <c r="B18" s="72">
        <f>แบบกรอก!$B$19</f>
        <v>0</v>
      </c>
      <c r="C18" s="533">
        <f>แบบกรอก!BB19</f>
        <v>0</v>
      </c>
      <c r="D18" s="534"/>
      <c r="E18" s="560"/>
      <c r="F18" s="561">
        <f>แบบกรอก!BC19</f>
        <v>0</v>
      </c>
      <c r="G18" s="562"/>
      <c r="H18" s="563"/>
      <c r="I18" s="561">
        <f>แบบกรอก!BD19</f>
        <v>0</v>
      </c>
      <c r="J18" s="562"/>
      <c r="K18" s="563"/>
      <c r="L18" s="561">
        <f>แบบกรอก!BE19</f>
        <v>0</v>
      </c>
      <c r="M18" s="562"/>
      <c r="N18" s="563"/>
      <c r="O18" s="561">
        <f>แบบกรอก!BF19</f>
        <v>0</v>
      </c>
      <c r="P18" s="562"/>
      <c r="Q18" s="563"/>
      <c r="R18" s="201">
        <f t="shared" si="0"/>
        <v>0</v>
      </c>
      <c r="S18" s="186">
        <f t="shared" si="1"/>
        <v>0</v>
      </c>
      <c r="T18" s="201" t="str">
        <f t="shared" si="2"/>
        <v>ไม่ผ่าน</v>
      </c>
    </row>
    <row r="19" spans="1:20" x14ac:dyDescent="0.55000000000000004">
      <c r="A19" s="12">
        <v>11</v>
      </c>
      <c r="B19" s="72">
        <f>แบบกรอก!$B$20</f>
        <v>0</v>
      </c>
      <c r="C19" s="533">
        <f>แบบกรอก!BB20</f>
        <v>0</v>
      </c>
      <c r="D19" s="534"/>
      <c r="E19" s="560"/>
      <c r="F19" s="561">
        <f>แบบกรอก!BC20</f>
        <v>0</v>
      </c>
      <c r="G19" s="562"/>
      <c r="H19" s="563"/>
      <c r="I19" s="561">
        <f>แบบกรอก!BD20</f>
        <v>0</v>
      </c>
      <c r="J19" s="562"/>
      <c r="K19" s="563"/>
      <c r="L19" s="561">
        <f>แบบกรอก!BE20</f>
        <v>0</v>
      </c>
      <c r="M19" s="562"/>
      <c r="N19" s="563"/>
      <c r="O19" s="561">
        <f>แบบกรอก!BF20</f>
        <v>0</v>
      </c>
      <c r="P19" s="562"/>
      <c r="Q19" s="563"/>
      <c r="R19" s="201">
        <f t="shared" si="0"/>
        <v>0</v>
      </c>
      <c r="S19" s="186">
        <f t="shared" si="1"/>
        <v>0</v>
      </c>
      <c r="T19" s="201" t="str">
        <f t="shared" si="2"/>
        <v>ไม่ผ่าน</v>
      </c>
    </row>
    <row r="20" spans="1:20" x14ac:dyDescent="0.55000000000000004">
      <c r="A20" s="12">
        <v>12</v>
      </c>
      <c r="B20" s="72">
        <f>แบบกรอก!$B$21</f>
        <v>0</v>
      </c>
      <c r="C20" s="533">
        <f>แบบกรอก!BB21</f>
        <v>0</v>
      </c>
      <c r="D20" s="534"/>
      <c r="E20" s="560"/>
      <c r="F20" s="561">
        <f>แบบกรอก!BC21</f>
        <v>0</v>
      </c>
      <c r="G20" s="562"/>
      <c r="H20" s="563"/>
      <c r="I20" s="561">
        <f>แบบกรอก!BD21</f>
        <v>0</v>
      </c>
      <c r="J20" s="562"/>
      <c r="K20" s="563"/>
      <c r="L20" s="561">
        <f>แบบกรอก!BE21</f>
        <v>0</v>
      </c>
      <c r="M20" s="562"/>
      <c r="N20" s="563"/>
      <c r="O20" s="561">
        <f>แบบกรอก!BF21</f>
        <v>0</v>
      </c>
      <c r="P20" s="562"/>
      <c r="Q20" s="563"/>
      <c r="R20" s="201">
        <f t="shared" si="0"/>
        <v>0</v>
      </c>
      <c r="S20" s="186">
        <f t="shared" si="1"/>
        <v>0</v>
      </c>
      <c r="T20" s="201" t="str">
        <f t="shared" si="2"/>
        <v>ไม่ผ่าน</v>
      </c>
    </row>
    <row r="21" spans="1:20" x14ac:dyDescent="0.55000000000000004">
      <c r="A21" s="12">
        <v>13</v>
      </c>
      <c r="B21" s="72"/>
      <c r="C21" s="533"/>
      <c r="D21" s="534"/>
      <c r="E21" s="560"/>
      <c r="F21" s="561"/>
      <c r="G21" s="562"/>
      <c r="H21" s="563"/>
      <c r="I21" s="561"/>
      <c r="J21" s="562"/>
      <c r="K21" s="563"/>
      <c r="L21" s="561"/>
      <c r="M21" s="562"/>
      <c r="N21" s="563"/>
      <c r="O21" s="561"/>
      <c r="P21" s="562"/>
      <c r="Q21" s="563"/>
      <c r="R21" s="12"/>
      <c r="S21" s="12"/>
      <c r="T21" s="12"/>
    </row>
    <row r="22" spans="1:20" x14ac:dyDescent="0.55000000000000004">
      <c r="A22" s="12">
        <v>14</v>
      </c>
      <c r="B22" s="12"/>
      <c r="C22" s="533"/>
      <c r="D22" s="534"/>
      <c r="E22" s="560"/>
      <c r="F22" s="561"/>
      <c r="G22" s="562"/>
      <c r="H22" s="563"/>
      <c r="I22" s="561"/>
      <c r="J22" s="562"/>
      <c r="K22" s="563"/>
      <c r="L22" s="561"/>
      <c r="M22" s="562"/>
      <c r="N22" s="563"/>
      <c r="O22" s="561"/>
      <c r="P22" s="562"/>
      <c r="Q22" s="563"/>
      <c r="R22" s="12"/>
      <c r="S22" s="12"/>
      <c r="T22" s="12"/>
    </row>
    <row r="23" spans="1:20" x14ac:dyDescent="0.55000000000000004">
      <c r="A23" s="4">
        <v>15</v>
      </c>
      <c r="B23" s="4"/>
      <c r="C23" s="570"/>
      <c r="D23" s="571"/>
      <c r="E23" s="572"/>
      <c r="F23" s="567"/>
      <c r="G23" s="568"/>
      <c r="H23" s="569"/>
      <c r="I23" s="567"/>
      <c r="J23" s="568"/>
      <c r="K23" s="569"/>
      <c r="L23" s="567"/>
      <c r="M23" s="568"/>
      <c r="N23" s="569"/>
      <c r="O23" s="567"/>
      <c r="P23" s="568"/>
      <c r="Q23" s="569"/>
      <c r="R23" s="4"/>
      <c r="S23" s="4"/>
      <c r="T23" s="4"/>
    </row>
    <row r="26" spans="1:20" x14ac:dyDescent="0.55000000000000004">
      <c r="F26" s="493" t="s">
        <v>177</v>
      </c>
      <c r="G26" s="493"/>
      <c r="H26" s="493"/>
      <c r="I26" s="493"/>
      <c r="J26" s="493"/>
      <c r="K26" s="493"/>
      <c r="L26" s="493"/>
      <c r="M26" s="493"/>
      <c r="N26" s="493"/>
      <c r="O26" s="493"/>
    </row>
    <row r="27" spans="1:20" x14ac:dyDescent="0.55000000000000004">
      <c r="G27" s="29" t="s">
        <v>163</v>
      </c>
      <c r="H27" s="493">
        <f>แบบกรอก!$B$22</f>
        <v>0</v>
      </c>
      <c r="I27" s="493"/>
      <c r="J27" s="493"/>
      <c r="K27" s="493"/>
      <c r="L27" s="493"/>
      <c r="M27" s="493"/>
      <c r="N27" s="493"/>
      <c r="O27" t="s">
        <v>164</v>
      </c>
    </row>
    <row r="28" spans="1:20" x14ac:dyDescent="0.55000000000000004">
      <c r="H28" s="493" t="s">
        <v>178</v>
      </c>
      <c r="I28" s="493"/>
      <c r="J28" s="493"/>
      <c r="K28" s="493"/>
      <c r="L28" s="493"/>
      <c r="M28" s="493"/>
      <c r="N28" s="493"/>
    </row>
  </sheetData>
  <sheetProtection sheet="1" objects="1" scenarios="1"/>
  <mergeCells count="96">
    <mergeCell ref="O23:Q23"/>
    <mergeCell ref="L22:N22"/>
    <mergeCell ref="L23:N23"/>
    <mergeCell ref="O9:Q9"/>
    <mergeCell ref="O10:Q10"/>
    <mergeCell ref="O11:Q11"/>
    <mergeCell ref="O12:Q12"/>
    <mergeCell ref="O13:Q13"/>
    <mergeCell ref="O14:Q14"/>
    <mergeCell ref="O15:Q15"/>
    <mergeCell ref="O16:Q16"/>
    <mergeCell ref="O17:Q17"/>
    <mergeCell ref="O18:Q18"/>
    <mergeCell ref="O19:Q19"/>
    <mergeCell ref="O20:Q20"/>
    <mergeCell ref="O21:Q21"/>
    <mergeCell ref="O22:Q22"/>
    <mergeCell ref="I21:K21"/>
    <mergeCell ref="I22:K22"/>
    <mergeCell ref="I23:K23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18:N18"/>
    <mergeCell ref="L19:N19"/>
    <mergeCell ref="L20:N20"/>
    <mergeCell ref="L21:N21"/>
    <mergeCell ref="F20:H20"/>
    <mergeCell ref="F21:H21"/>
    <mergeCell ref="F22:H22"/>
    <mergeCell ref="F23:H23"/>
    <mergeCell ref="I9:K9"/>
    <mergeCell ref="I10:K10"/>
    <mergeCell ref="I11:K11"/>
    <mergeCell ref="I12:K12"/>
    <mergeCell ref="I13:K13"/>
    <mergeCell ref="I14:K14"/>
    <mergeCell ref="I15:K15"/>
    <mergeCell ref="I16:K16"/>
    <mergeCell ref="I17:K17"/>
    <mergeCell ref="I18:K18"/>
    <mergeCell ref="I19:K19"/>
    <mergeCell ref="I20:K20"/>
    <mergeCell ref="C19:E19"/>
    <mergeCell ref="C20:E20"/>
    <mergeCell ref="C21:E21"/>
    <mergeCell ref="C22:E22"/>
    <mergeCell ref="C23:E23"/>
    <mergeCell ref="C14:E14"/>
    <mergeCell ref="C15:E15"/>
    <mergeCell ref="C16:E16"/>
    <mergeCell ref="C17:E17"/>
    <mergeCell ref="C18:E18"/>
    <mergeCell ref="C9:E9"/>
    <mergeCell ref="C10:E10"/>
    <mergeCell ref="C11:E11"/>
    <mergeCell ref="C12:E12"/>
    <mergeCell ref="C13:E13"/>
    <mergeCell ref="S6:S8"/>
    <mergeCell ref="T6:T8"/>
    <mergeCell ref="A6:A8"/>
    <mergeCell ref="B6:B8"/>
    <mergeCell ref="A1:T1"/>
    <mergeCell ref="A3:T3"/>
    <mergeCell ref="C2:G2"/>
    <mergeCell ref="I2:J2"/>
    <mergeCell ref="K2:N2"/>
    <mergeCell ref="C6:Q6"/>
    <mergeCell ref="C7:E7"/>
    <mergeCell ref="F7:H7"/>
    <mergeCell ref="I7:K7"/>
    <mergeCell ref="L7:N7"/>
    <mergeCell ref="O7:Q7"/>
    <mergeCell ref="O2:Q2"/>
    <mergeCell ref="I4:N4"/>
    <mergeCell ref="F26:O26"/>
    <mergeCell ref="H28:N28"/>
    <mergeCell ref="H27:N27"/>
    <mergeCell ref="R6:R8"/>
    <mergeCell ref="F9:H9"/>
    <mergeCell ref="F10:H10"/>
    <mergeCell ref="F11:H11"/>
    <mergeCell ref="F12:H12"/>
    <mergeCell ref="F13:H13"/>
    <mergeCell ref="F14:H14"/>
    <mergeCell ref="F15:H15"/>
    <mergeCell ref="F16:H16"/>
    <mergeCell ref="F17:H17"/>
    <mergeCell ref="F18:H18"/>
    <mergeCell ref="F19:H19"/>
  </mergeCells>
  <pageMargins left="0.7" right="0.7" top="0.75" bottom="0.75" header="0.3" footer="0.3"/>
  <pageSetup paperSize="9" orientation="portrait" r:id="rId1"/>
  <headerFooter>
    <oddHeader>&amp;Cหน้า 17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X28"/>
  <sheetViews>
    <sheetView view="pageLayout" zoomScaleNormal="100" workbookViewId="0">
      <selection activeCell="X8" sqref="X8"/>
    </sheetView>
  </sheetViews>
  <sheetFormatPr defaultRowHeight="24" x14ac:dyDescent="0.55000000000000004"/>
  <cols>
    <col min="1" max="1" width="3.625" customWidth="1"/>
    <col min="2" max="2" width="18.5" customWidth="1"/>
    <col min="3" max="17" width="2.625" customWidth="1"/>
    <col min="18" max="18" width="6.75" customWidth="1"/>
    <col min="19" max="19" width="7.75" customWidth="1"/>
    <col min="20" max="20" width="8.625" customWidth="1"/>
    <col min="21" max="22" width="2.875" customWidth="1"/>
  </cols>
  <sheetData>
    <row r="1" spans="1:24" x14ac:dyDescent="0.55000000000000004">
      <c r="A1" s="494" t="s">
        <v>165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493"/>
      <c r="O1" s="493"/>
      <c r="P1" s="493"/>
      <c r="Q1" s="493"/>
      <c r="R1" s="493"/>
      <c r="S1" s="493"/>
      <c r="T1" s="493"/>
      <c r="U1" s="197"/>
      <c r="V1" s="197"/>
      <c r="W1" s="197"/>
      <c r="X1" s="197"/>
    </row>
    <row r="2" spans="1:24" x14ac:dyDescent="0.55000000000000004">
      <c r="C2" s="494" t="s">
        <v>161</v>
      </c>
      <c r="D2" s="493"/>
      <c r="E2" s="493"/>
      <c r="F2" s="493"/>
      <c r="G2" s="493"/>
      <c r="H2" s="197"/>
      <c r="I2" s="493">
        <f>แบบกรอก!$B$7</f>
        <v>0</v>
      </c>
      <c r="J2" s="493"/>
      <c r="K2" s="494" t="s">
        <v>162</v>
      </c>
      <c r="L2" s="493"/>
      <c r="M2" s="493"/>
      <c r="N2" s="493"/>
      <c r="O2" s="494">
        <f>แบบกรอก!$B$8</f>
        <v>0</v>
      </c>
      <c r="P2" s="493"/>
      <c r="Q2" s="493"/>
      <c r="R2" s="198"/>
      <c r="S2" s="198"/>
      <c r="T2" s="197"/>
      <c r="U2" s="197"/>
      <c r="V2" s="197"/>
    </row>
    <row r="3" spans="1:24" x14ac:dyDescent="0.55000000000000004">
      <c r="A3" s="494" t="s">
        <v>166</v>
      </c>
      <c r="B3" s="493"/>
      <c r="C3" s="493"/>
      <c r="D3" s="493"/>
      <c r="E3" s="493"/>
      <c r="F3" s="493"/>
      <c r="G3" s="493"/>
      <c r="H3" s="493"/>
      <c r="I3" s="493"/>
      <c r="J3" s="493"/>
      <c r="K3" s="493"/>
      <c r="L3" s="493"/>
      <c r="M3" s="493"/>
      <c r="N3" s="493"/>
      <c r="O3" s="493"/>
      <c r="P3" s="493"/>
      <c r="Q3" s="493"/>
      <c r="R3" s="493"/>
      <c r="S3" s="493"/>
      <c r="T3" s="493"/>
      <c r="U3" s="197"/>
      <c r="V3" s="197"/>
      <c r="W3" s="197"/>
      <c r="X3" s="197"/>
    </row>
    <row r="4" spans="1:24" x14ac:dyDescent="0.55000000000000004">
      <c r="E4" s="28" t="s">
        <v>176</v>
      </c>
      <c r="I4" s="494" t="str">
        <f>แบบกรอก!$BG$3</f>
        <v>กรกฎาคม</v>
      </c>
      <c r="J4" s="493"/>
      <c r="K4" s="493"/>
      <c r="L4" s="493"/>
      <c r="M4" s="493"/>
      <c r="N4" s="493"/>
      <c r="O4" s="198"/>
      <c r="P4" s="198"/>
      <c r="Q4" s="198"/>
      <c r="R4" s="198"/>
      <c r="S4" s="198"/>
    </row>
    <row r="6" spans="1:24" x14ac:dyDescent="0.55000000000000004">
      <c r="A6" s="497" t="s">
        <v>139</v>
      </c>
      <c r="B6" s="497" t="s">
        <v>167</v>
      </c>
      <c r="C6" s="497" t="s">
        <v>168</v>
      </c>
      <c r="D6" s="497"/>
      <c r="E6" s="497"/>
      <c r="F6" s="497"/>
      <c r="G6" s="497"/>
      <c r="H6" s="497"/>
      <c r="I6" s="497"/>
      <c r="J6" s="497"/>
      <c r="K6" s="497"/>
      <c r="L6" s="497"/>
      <c r="M6" s="497"/>
      <c r="N6" s="497"/>
      <c r="O6" s="497"/>
      <c r="P6" s="497"/>
      <c r="Q6" s="497"/>
      <c r="R6" s="517" t="s">
        <v>174</v>
      </c>
      <c r="S6" s="517" t="s">
        <v>419</v>
      </c>
      <c r="T6" s="517" t="s">
        <v>175</v>
      </c>
    </row>
    <row r="7" spans="1:24" ht="33.75" customHeight="1" x14ac:dyDescent="0.55000000000000004">
      <c r="A7" s="497"/>
      <c r="B7" s="497"/>
      <c r="C7" s="559" t="s">
        <v>169</v>
      </c>
      <c r="D7" s="559"/>
      <c r="E7" s="559"/>
      <c r="F7" s="497" t="s">
        <v>170</v>
      </c>
      <c r="G7" s="497"/>
      <c r="H7" s="497"/>
      <c r="I7" s="497" t="s">
        <v>171</v>
      </c>
      <c r="J7" s="497"/>
      <c r="K7" s="497"/>
      <c r="L7" s="497" t="s">
        <v>172</v>
      </c>
      <c r="M7" s="497"/>
      <c r="N7" s="497"/>
      <c r="O7" s="497" t="s">
        <v>173</v>
      </c>
      <c r="P7" s="497"/>
      <c r="Q7" s="497"/>
      <c r="R7" s="517"/>
      <c r="S7" s="517"/>
      <c r="T7" s="517"/>
    </row>
    <row r="8" spans="1:24" ht="26.25" customHeight="1" x14ac:dyDescent="0.55000000000000004">
      <c r="A8" s="497"/>
      <c r="B8" s="497"/>
      <c r="C8" s="200">
        <v>1</v>
      </c>
      <c r="D8" s="200">
        <v>2</v>
      </c>
      <c r="E8" s="200">
        <v>3</v>
      </c>
      <c r="F8" s="200">
        <v>1</v>
      </c>
      <c r="G8" s="200">
        <v>2</v>
      </c>
      <c r="H8" s="200">
        <v>3</v>
      </c>
      <c r="I8" s="200">
        <v>1</v>
      </c>
      <c r="J8" s="200">
        <v>2</v>
      </c>
      <c r="K8" s="200">
        <v>3</v>
      </c>
      <c r="L8" s="200">
        <v>1</v>
      </c>
      <c r="M8" s="200">
        <v>2</v>
      </c>
      <c r="N8" s="200">
        <v>3</v>
      </c>
      <c r="O8" s="200">
        <v>1</v>
      </c>
      <c r="P8" s="200">
        <v>2</v>
      </c>
      <c r="Q8" s="200">
        <v>3</v>
      </c>
      <c r="R8" s="517"/>
      <c r="S8" s="517"/>
      <c r="T8" s="517"/>
    </row>
    <row r="9" spans="1:24" x14ac:dyDescent="0.55000000000000004">
      <c r="A9" s="201">
        <v>1</v>
      </c>
      <c r="B9" s="72">
        <f>แบบกรอก!$B$10</f>
        <v>0</v>
      </c>
      <c r="C9" s="533">
        <f>แบบกรอก!BG10</f>
        <v>0</v>
      </c>
      <c r="D9" s="534"/>
      <c r="E9" s="560"/>
      <c r="F9" s="533">
        <f>แบบกรอก!BH10</f>
        <v>0</v>
      </c>
      <c r="G9" s="534"/>
      <c r="H9" s="560"/>
      <c r="I9" s="561">
        <f>แบบกรอก!BI10</f>
        <v>0</v>
      </c>
      <c r="J9" s="562"/>
      <c r="K9" s="563"/>
      <c r="L9" s="561">
        <f>แบบกรอก!BJ10</f>
        <v>0</v>
      </c>
      <c r="M9" s="562"/>
      <c r="N9" s="563"/>
      <c r="O9" s="561">
        <f>แบบกรอก!BK10</f>
        <v>0</v>
      </c>
      <c r="P9" s="562"/>
      <c r="Q9" s="563"/>
      <c r="R9" s="201">
        <f>SUM(C9:Q9)</f>
        <v>0</v>
      </c>
      <c r="S9" s="201">
        <f>(R9*100)/15</f>
        <v>0</v>
      </c>
      <c r="T9" s="201" t="str">
        <f>IF(S9&lt;60,"ไม่ผ่าน",IF(S9&lt;70,"ผ่าน",IF(S9&lt;80,"ดี",IF(S9&gt;=80,"ดีเยี่ยม"))))</f>
        <v>ไม่ผ่าน</v>
      </c>
    </row>
    <row r="10" spans="1:24" x14ac:dyDescent="0.55000000000000004">
      <c r="A10" s="201">
        <v>2</v>
      </c>
      <c r="B10" s="72">
        <f>แบบกรอก!$B$11</f>
        <v>0</v>
      </c>
      <c r="C10" s="533">
        <f>แบบกรอก!BG11</f>
        <v>0</v>
      </c>
      <c r="D10" s="534"/>
      <c r="E10" s="560"/>
      <c r="F10" s="533">
        <f>แบบกรอก!BH11</f>
        <v>0</v>
      </c>
      <c r="G10" s="534"/>
      <c r="H10" s="560"/>
      <c r="I10" s="561">
        <f>แบบกรอก!BI11</f>
        <v>0</v>
      </c>
      <c r="J10" s="562"/>
      <c r="K10" s="563"/>
      <c r="L10" s="561">
        <f>แบบกรอก!BJ11</f>
        <v>0</v>
      </c>
      <c r="M10" s="562"/>
      <c r="N10" s="563"/>
      <c r="O10" s="561">
        <f>แบบกรอก!BK11</f>
        <v>0</v>
      </c>
      <c r="P10" s="562"/>
      <c r="Q10" s="563"/>
      <c r="R10" s="201">
        <f t="shared" ref="R10:R20" si="0">SUM(C10:Q10)</f>
        <v>0</v>
      </c>
      <c r="S10" s="201">
        <f t="shared" ref="S10:S20" si="1">(R10*100)/15</f>
        <v>0</v>
      </c>
      <c r="T10" s="201" t="str">
        <f t="shared" ref="T10:T20" si="2">IF(S10&lt;60,"ไม่ผ่าน",IF(S10&lt;70,"ผ่าน",IF(S10&lt;80,"ดี",IF(S10&gt;=80,"ดีเยี่ยม"))))</f>
        <v>ไม่ผ่าน</v>
      </c>
    </row>
    <row r="11" spans="1:24" x14ac:dyDescent="0.55000000000000004">
      <c r="A11" s="201">
        <v>3</v>
      </c>
      <c r="B11" s="72">
        <f>แบบกรอก!$B$12</f>
        <v>0</v>
      </c>
      <c r="C11" s="533">
        <f>แบบกรอก!BG12</f>
        <v>0</v>
      </c>
      <c r="D11" s="534"/>
      <c r="E11" s="560"/>
      <c r="F11" s="533">
        <f>แบบกรอก!BH12</f>
        <v>0</v>
      </c>
      <c r="G11" s="534"/>
      <c r="H11" s="560"/>
      <c r="I11" s="561">
        <f>แบบกรอก!BI12</f>
        <v>0</v>
      </c>
      <c r="J11" s="562"/>
      <c r="K11" s="563"/>
      <c r="L11" s="561">
        <f>แบบกรอก!BJ12</f>
        <v>0</v>
      </c>
      <c r="M11" s="562"/>
      <c r="N11" s="563"/>
      <c r="O11" s="561">
        <f>แบบกรอก!BK12</f>
        <v>0</v>
      </c>
      <c r="P11" s="562"/>
      <c r="Q11" s="563"/>
      <c r="R11" s="201">
        <f t="shared" si="0"/>
        <v>0</v>
      </c>
      <c r="S11" s="201">
        <f t="shared" si="1"/>
        <v>0</v>
      </c>
      <c r="T11" s="201" t="str">
        <f t="shared" si="2"/>
        <v>ไม่ผ่าน</v>
      </c>
    </row>
    <row r="12" spans="1:24" x14ac:dyDescent="0.55000000000000004">
      <c r="A12" s="201">
        <v>4</v>
      </c>
      <c r="B12" s="72">
        <f>แบบกรอก!$B$13</f>
        <v>0</v>
      </c>
      <c r="C12" s="564">
        <f>แบบกรอก!BG13</f>
        <v>0</v>
      </c>
      <c r="D12" s="565"/>
      <c r="E12" s="566"/>
      <c r="F12" s="533">
        <f>แบบกรอก!BH13</f>
        <v>0</v>
      </c>
      <c r="G12" s="534"/>
      <c r="H12" s="560"/>
      <c r="I12" s="561">
        <f>แบบกรอก!BI13</f>
        <v>0</v>
      </c>
      <c r="J12" s="562"/>
      <c r="K12" s="563"/>
      <c r="L12" s="561">
        <f>แบบกรอก!BJ13</f>
        <v>0</v>
      </c>
      <c r="M12" s="562"/>
      <c r="N12" s="563"/>
      <c r="O12" s="561">
        <f>แบบกรอก!BK13</f>
        <v>0</v>
      </c>
      <c r="P12" s="562"/>
      <c r="Q12" s="563"/>
      <c r="R12" s="201">
        <f t="shared" si="0"/>
        <v>0</v>
      </c>
      <c r="S12" s="201">
        <f t="shared" si="1"/>
        <v>0</v>
      </c>
      <c r="T12" s="201" t="str">
        <f t="shared" si="2"/>
        <v>ไม่ผ่าน</v>
      </c>
    </row>
    <row r="13" spans="1:24" x14ac:dyDescent="0.55000000000000004">
      <c r="A13" s="201">
        <v>5</v>
      </c>
      <c r="B13" s="72">
        <f>แบบกรอก!$B$14</f>
        <v>0</v>
      </c>
      <c r="C13" s="533">
        <f>แบบกรอก!BG14</f>
        <v>0</v>
      </c>
      <c r="D13" s="534"/>
      <c r="E13" s="560"/>
      <c r="F13" s="533">
        <f>แบบกรอก!BH14</f>
        <v>0</v>
      </c>
      <c r="G13" s="534"/>
      <c r="H13" s="560"/>
      <c r="I13" s="561">
        <f>แบบกรอก!BI14</f>
        <v>0</v>
      </c>
      <c r="J13" s="562"/>
      <c r="K13" s="563"/>
      <c r="L13" s="561">
        <f>แบบกรอก!BJ14</f>
        <v>0</v>
      </c>
      <c r="M13" s="562"/>
      <c r="N13" s="563"/>
      <c r="O13" s="561">
        <f>แบบกรอก!BK14</f>
        <v>0</v>
      </c>
      <c r="P13" s="562"/>
      <c r="Q13" s="563"/>
      <c r="R13" s="201">
        <f t="shared" si="0"/>
        <v>0</v>
      </c>
      <c r="S13" s="201">
        <f t="shared" si="1"/>
        <v>0</v>
      </c>
      <c r="T13" s="201" t="str">
        <f t="shared" si="2"/>
        <v>ไม่ผ่าน</v>
      </c>
    </row>
    <row r="14" spans="1:24" x14ac:dyDescent="0.55000000000000004">
      <c r="A14" s="201">
        <v>6</v>
      </c>
      <c r="B14" s="72">
        <f>แบบกรอก!$B$15</f>
        <v>0</v>
      </c>
      <c r="C14" s="533">
        <f>แบบกรอก!BG15</f>
        <v>0</v>
      </c>
      <c r="D14" s="534"/>
      <c r="E14" s="560"/>
      <c r="F14" s="533">
        <f>แบบกรอก!BH15</f>
        <v>0</v>
      </c>
      <c r="G14" s="534"/>
      <c r="H14" s="560"/>
      <c r="I14" s="561">
        <f>แบบกรอก!BI15</f>
        <v>0</v>
      </c>
      <c r="J14" s="562"/>
      <c r="K14" s="563"/>
      <c r="L14" s="561">
        <f>แบบกรอก!BJ15</f>
        <v>0</v>
      </c>
      <c r="M14" s="562"/>
      <c r="N14" s="563"/>
      <c r="O14" s="561">
        <f>แบบกรอก!BK15</f>
        <v>0</v>
      </c>
      <c r="P14" s="562"/>
      <c r="Q14" s="563"/>
      <c r="R14" s="201">
        <f t="shared" si="0"/>
        <v>0</v>
      </c>
      <c r="S14" s="201">
        <f t="shared" si="1"/>
        <v>0</v>
      </c>
      <c r="T14" s="201" t="str">
        <f t="shared" si="2"/>
        <v>ไม่ผ่าน</v>
      </c>
    </row>
    <row r="15" spans="1:24" x14ac:dyDescent="0.55000000000000004">
      <c r="A15" s="201">
        <v>7</v>
      </c>
      <c r="B15" s="72">
        <f>แบบกรอก!$B$16</f>
        <v>0</v>
      </c>
      <c r="C15" s="533">
        <f>แบบกรอก!BG16</f>
        <v>0</v>
      </c>
      <c r="D15" s="534"/>
      <c r="E15" s="560"/>
      <c r="F15" s="561">
        <f>แบบกรอก!BH16</f>
        <v>0</v>
      </c>
      <c r="G15" s="562"/>
      <c r="H15" s="563"/>
      <c r="I15" s="561">
        <f>แบบกรอก!BI16</f>
        <v>0</v>
      </c>
      <c r="J15" s="562"/>
      <c r="K15" s="563"/>
      <c r="L15" s="561">
        <f>แบบกรอก!BJ16</f>
        <v>0</v>
      </c>
      <c r="M15" s="562"/>
      <c r="N15" s="563"/>
      <c r="O15" s="561">
        <f>แบบกรอก!BK16</f>
        <v>0</v>
      </c>
      <c r="P15" s="562"/>
      <c r="Q15" s="563"/>
      <c r="R15" s="201">
        <f t="shared" si="0"/>
        <v>0</v>
      </c>
      <c r="S15" s="201">
        <f t="shared" si="1"/>
        <v>0</v>
      </c>
      <c r="T15" s="201" t="str">
        <f t="shared" si="2"/>
        <v>ไม่ผ่าน</v>
      </c>
    </row>
    <row r="16" spans="1:24" x14ac:dyDescent="0.55000000000000004">
      <c r="A16" s="201">
        <v>8</v>
      </c>
      <c r="B16" s="72">
        <f>แบบกรอก!$B$17</f>
        <v>0</v>
      </c>
      <c r="C16" s="533">
        <f>แบบกรอก!BG17</f>
        <v>0</v>
      </c>
      <c r="D16" s="534"/>
      <c r="E16" s="560"/>
      <c r="F16" s="561">
        <f>แบบกรอก!BH17</f>
        <v>0</v>
      </c>
      <c r="G16" s="562"/>
      <c r="H16" s="563"/>
      <c r="I16" s="561">
        <f>แบบกรอก!BI17</f>
        <v>0</v>
      </c>
      <c r="J16" s="562"/>
      <c r="K16" s="563"/>
      <c r="L16" s="561">
        <f>แบบกรอก!BJ17</f>
        <v>0</v>
      </c>
      <c r="M16" s="562"/>
      <c r="N16" s="563"/>
      <c r="O16" s="561">
        <f>แบบกรอก!BK17</f>
        <v>0</v>
      </c>
      <c r="P16" s="562"/>
      <c r="Q16" s="563"/>
      <c r="R16" s="201">
        <f t="shared" si="0"/>
        <v>0</v>
      </c>
      <c r="S16" s="201">
        <f t="shared" si="1"/>
        <v>0</v>
      </c>
      <c r="T16" s="201" t="str">
        <f t="shared" si="2"/>
        <v>ไม่ผ่าน</v>
      </c>
    </row>
    <row r="17" spans="1:20" x14ac:dyDescent="0.55000000000000004">
      <c r="A17" s="201">
        <v>9</v>
      </c>
      <c r="B17" s="72">
        <f>แบบกรอก!$B$18</f>
        <v>0</v>
      </c>
      <c r="C17" s="533">
        <f>แบบกรอก!BG18</f>
        <v>0</v>
      </c>
      <c r="D17" s="534"/>
      <c r="E17" s="560"/>
      <c r="F17" s="561">
        <f>แบบกรอก!BH18</f>
        <v>0</v>
      </c>
      <c r="G17" s="562"/>
      <c r="H17" s="563"/>
      <c r="I17" s="561">
        <f>แบบกรอก!BI18</f>
        <v>0</v>
      </c>
      <c r="J17" s="562"/>
      <c r="K17" s="563"/>
      <c r="L17" s="561">
        <f>แบบกรอก!BJ18</f>
        <v>0</v>
      </c>
      <c r="M17" s="562"/>
      <c r="N17" s="563"/>
      <c r="O17" s="561">
        <f>แบบกรอก!BK18</f>
        <v>0</v>
      </c>
      <c r="P17" s="562"/>
      <c r="Q17" s="563"/>
      <c r="R17" s="201">
        <f t="shared" si="0"/>
        <v>0</v>
      </c>
      <c r="S17" s="201">
        <f t="shared" si="1"/>
        <v>0</v>
      </c>
      <c r="T17" s="201" t="str">
        <f t="shared" si="2"/>
        <v>ไม่ผ่าน</v>
      </c>
    </row>
    <row r="18" spans="1:20" x14ac:dyDescent="0.55000000000000004">
      <c r="A18" s="201">
        <v>10</v>
      </c>
      <c r="B18" s="72">
        <f>แบบกรอก!$B$19</f>
        <v>0</v>
      </c>
      <c r="C18" s="533">
        <f>แบบกรอก!BG19</f>
        <v>0</v>
      </c>
      <c r="D18" s="534"/>
      <c r="E18" s="560"/>
      <c r="F18" s="561">
        <f>แบบกรอก!BH19</f>
        <v>0</v>
      </c>
      <c r="G18" s="562"/>
      <c r="H18" s="563"/>
      <c r="I18" s="561">
        <f>แบบกรอก!BI19</f>
        <v>0</v>
      </c>
      <c r="J18" s="562"/>
      <c r="K18" s="563"/>
      <c r="L18" s="561">
        <f>แบบกรอก!BJ19</f>
        <v>0</v>
      </c>
      <c r="M18" s="562"/>
      <c r="N18" s="563"/>
      <c r="O18" s="561">
        <f>แบบกรอก!BK19</f>
        <v>0</v>
      </c>
      <c r="P18" s="562"/>
      <c r="Q18" s="563"/>
      <c r="R18" s="201">
        <f t="shared" si="0"/>
        <v>0</v>
      </c>
      <c r="S18" s="201">
        <f t="shared" si="1"/>
        <v>0</v>
      </c>
      <c r="T18" s="201" t="str">
        <f t="shared" si="2"/>
        <v>ไม่ผ่าน</v>
      </c>
    </row>
    <row r="19" spans="1:20" x14ac:dyDescent="0.55000000000000004">
      <c r="A19" s="201">
        <v>11</v>
      </c>
      <c r="B19" s="72">
        <f>แบบกรอก!$B$20</f>
        <v>0</v>
      </c>
      <c r="C19" s="533">
        <f>แบบกรอก!BG20</f>
        <v>0</v>
      </c>
      <c r="D19" s="534"/>
      <c r="E19" s="560"/>
      <c r="F19" s="561">
        <f>แบบกรอก!BH20</f>
        <v>0</v>
      </c>
      <c r="G19" s="562"/>
      <c r="H19" s="563"/>
      <c r="I19" s="561">
        <f>แบบกรอก!BI20</f>
        <v>0</v>
      </c>
      <c r="J19" s="562"/>
      <c r="K19" s="563"/>
      <c r="L19" s="561">
        <f>แบบกรอก!BJ20</f>
        <v>0</v>
      </c>
      <c r="M19" s="562"/>
      <c r="N19" s="563"/>
      <c r="O19" s="561">
        <f>แบบกรอก!BK20</f>
        <v>0</v>
      </c>
      <c r="P19" s="562"/>
      <c r="Q19" s="563"/>
      <c r="R19" s="201">
        <f t="shared" si="0"/>
        <v>0</v>
      </c>
      <c r="S19" s="201">
        <f t="shared" si="1"/>
        <v>0</v>
      </c>
      <c r="T19" s="201" t="str">
        <f t="shared" si="2"/>
        <v>ไม่ผ่าน</v>
      </c>
    </row>
    <row r="20" spans="1:20" x14ac:dyDescent="0.55000000000000004">
      <c r="A20" s="201">
        <v>12</v>
      </c>
      <c r="B20" s="72">
        <f>แบบกรอก!$B$21</f>
        <v>0</v>
      </c>
      <c r="C20" s="533">
        <f>แบบกรอก!BG21</f>
        <v>0</v>
      </c>
      <c r="D20" s="534"/>
      <c r="E20" s="560"/>
      <c r="F20" s="561">
        <f>แบบกรอก!BH21</f>
        <v>0</v>
      </c>
      <c r="G20" s="562"/>
      <c r="H20" s="563"/>
      <c r="I20" s="561">
        <f>แบบกรอก!BI21</f>
        <v>0</v>
      </c>
      <c r="J20" s="562"/>
      <c r="K20" s="563"/>
      <c r="L20" s="561">
        <f>แบบกรอก!BJ21</f>
        <v>0</v>
      </c>
      <c r="M20" s="562"/>
      <c r="N20" s="563"/>
      <c r="O20" s="561">
        <f>แบบกรอก!BK21</f>
        <v>0</v>
      </c>
      <c r="P20" s="562"/>
      <c r="Q20" s="563"/>
      <c r="R20" s="201">
        <f t="shared" si="0"/>
        <v>0</v>
      </c>
      <c r="S20" s="201">
        <f t="shared" si="1"/>
        <v>0</v>
      </c>
      <c r="T20" s="201" t="str">
        <f t="shared" si="2"/>
        <v>ไม่ผ่าน</v>
      </c>
    </row>
    <row r="21" spans="1:20" x14ac:dyDescent="0.55000000000000004">
      <c r="A21" s="201">
        <v>13</v>
      </c>
      <c r="B21" s="72"/>
      <c r="C21" s="533"/>
      <c r="D21" s="534"/>
      <c r="E21" s="560"/>
      <c r="F21" s="561"/>
      <c r="G21" s="562"/>
      <c r="H21" s="563"/>
      <c r="I21" s="561"/>
      <c r="J21" s="562"/>
      <c r="K21" s="563"/>
      <c r="L21" s="561"/>
      <c r="M21" s="562"/>
      <c r="N21" s="563"/>
      <c r="O21" s="561"/>
      <c r="P21" s="562"/>
      <c r="Q21" s="563"/>
      <c r="R21" s="201"/>
      <c r="S21" s="201"/>
      <c r="T21" s="201"/>
    </row>
    <row r="22" spans="1:20" x14ac:dyDescent="0.55000000000000004">
      <c r="A22" s="201">
        <v>14</v>
      </c>
      <c r="B22" s="201"/>
      <c r="C22" s="533"/>
      <c r="D22" s="534"/>
      <c r="E22" s="560"/>
      <c r="F22" s="561"/>
      <c r="G22" s="562"/>
      <c r="H22" s="563"/>
      <c r="I22" s="561"/>
      <c r="J22" s="562"/>
      <c r="K22" s="563"/>
      <c r="L22" s="561"/>
      <c r="M22" s="562"/>
      <c r="N22" s="563"/>
      <c r="O22" s="561"/>
      <c r="P22" s="562"/>
      <c r="Q22" s="563"/>
      <c r="R22" s="201"/>
      <c r="S22" s="201"/>
      <c r="T22" s="201"/>
    </row>
    <row r="23" spans="1:20" x14ac:dyDescent="0.55000000000000004">
      <c r="A23" s="4">
        <v>15</v>
      </c>
      <c r="B23" s="4"/>
      <c r="C23" s="570"/>
      <c r="D23" s="571"/>
      <c r="E23" s="572"/>
      <c r="F23" s="567"/>
      <c r="G23" s="568"/>
      <c r="H23" s="569"/>
      <c r="I23" s="567"/>
      <c r="J23" s="568"/>
      <c r="K23" s="569"/>
      <c r="L23" s="567"/>
      <c r="M23" s="568"/>
      <c r="N23" s="569"/>
      <c r="O23" s="567"/>
      <c r="P23" s="568"/>
      <c r="Q23" s="569"/>
      <c r="R23" s="4"/>
      <c r="S23" s="4"/>
      <c r="T23" s="4"/>
    </row>
    <row r="26" spans="1:20" x14ac:dyDescent="0.55000000000000004">
      <c r="F26" s="493" t="s">
        <v>177</v>
      </c>
      <c r="G26" s="493"/>
      <c r="H26" s="493"/>
      <c r="I26" s="493"/>
      <c r="J26" s="493"/>
      <c r="K26" s="493"/>
      <c r="L26" s="493"/>
      <c r="M26" s="493"/>
      <c r="N26" s="493"/>
      <c r="O26" s="493"/>
    </row>
    <row r="27" spans="1:20" x14ac:dyDescent="0.55000000000000004">
      <c r="G27" s="202" t="s">
        <v>163</v>
      </c>
      <c r="H27" s="493">
        <f>แบบกรอก!$B$22</f>
        <v>0</v>
      </c>
      <c r="I27" s="493"/>
      <c r="J27" s="493"/>
      <c r="K27" s="493"/>
      <c r="L27" s="493"/>
      <c r="M27" s="493"/>
      <c r="N27" s="493"/>
      <c r="O27" t="s">
        <v>164</v>
      </c>
    </row>
    <row r="28" spans="1:20" x14ac:dyDescent="0.55000000000000004">
      <c r="H28" s="493" t="s">
        <v>178</v>
      </c>
      <c r="I28" s="493"/>
      <c r="J28" s="493"/>
      <c r="K28" s="493"/>
      <c r="L28" s="493"/>
      <c r="M28" s="493"/>
      <c r="N28" s="493"/>
    </row>
  </sheetData>
  <sheetProtection sheet="1" objects="1" scenarios="1"/>
  <mergeCells count="96">
    <mergeCell ref="H27:N27"/>
    <mergeCell ref="H28:N28"/>
    <mergeCell ref="C23:E23"/>
    <mergeCell ref="F23:H23"/>
    <mergeCell ref="I23:K23"/>
    <mergeCell ref="L23:N23"/>
    <mergeCell ref="O23:Q23"/>
    <mergeCell ref="F26:O26"/>
    <mergeCell ref="C21:E21"/>
    <mergeCell ref="F21:H21"/>
    <mergeCell ref="I21:K21"/>
    <mergeCell ref="L21:N21"/>
    <mergeCell ref="O21:Q21"/>
    <mergeCell ref="C22:E22"/>
    <mergeCell ref="F22:H22"/>
    <mergeCell ref="I22:K22"/>
    <mergeCell ref="L22:N22"/>
    <mergeCell ref="O22:Q22"/>
    <mergeCell ref="C19:E19"/>
    <mergeCell ref="F19:H19"/>
    <mergeCell ref="I19:K19"/>
    <mergeCell ref="L19:N19"/>
    <mergeCell ref="O19:Q19"/>
    <mergeCell ref="C20:E20"/>
    <mergeCell ref="F20:H20"/>
    <mergeCell ref="I20:K20"/>
    <mergeCell ref="L20:N20"/>
    <mergeCell ref="O20:Q20"/>
    <mergeCell ref="C17:E17"/>
    <mergeCell ref="F17:H17"/>
    <mergeCell ref="I17:K17"/>
    <mergeCell ref="L17:N17"/>
    <mergeCell ref="O17:Q17"/>
    <mergeCell ref="C18:E18"/>
    <mergeCell ref="F18:H18"/>
    <mergeCell ref="I18:K18"/>
    <mergeCell ref="L18:N18"/>
    <mergeCell ref="O18:Q18"/>
    <mergeCell ref="C15:E15"/>
    <mergeCell ref="F15:H15"/>
    <mergeCell ref="I15:K15"/>
    <mergeCell ref="L15:N15"/>
    <mergeCell ref="O15:Q15"/>
    <mergeCell ref="C16:E16"/>
    <mergeCell ref="F16:H16"/>
    <mergeCell ref="I16:K16"/>
    <mergeCell ref="L16:N16"/>
    <mergeCell ref="O16:Q16"/>
    <mergeCell ref="C13:E13"/>
    <mergeCell ref="F13:H13"/>
    <mergeCell ref="I13:K13"/>
    <mergeCell ref="L13:N13"/>
    <mergeCell ref="O13:Q13"/>
    <mergeCell ref="C14:E14"/>
    <mergeCell ref="F14:H14"/>
    <mergeCell ref="I14:K14"/>
    <mergeCell ref="L14:N14"/>
    <mergeCell ref="O14:Q14"/>
    <mergeCell ref="C11:E11"/>
    <mergeCell ref="F11:H11"/>
    <mergeCell ref="I11:K11"/>
    <mergeCell ref="L11:N11"/>
    <mergeCell ref="O11:Q11"/>
    <mergeCell ref="C12:E12"/>
    <mergeCell ref="F12:H12"/>
    <mergeCell ref="I12:K12"/>
    <mergeCell ref="L12:N12"/>
    <mergeCell ref="O12:Q12"/>
    <mergeCell ref="C9:E9"/>
    <mergeCell ref="F9:H9"/>
    <mergeCell ref="I9:K9"/>
    <mergeCell ref="L9:N9"/>
    <mergeCell ref="O9:Q9"/>
    <mergeCell ref="C10:E10"/>
    <mergeCell ref="F10:H10"/>
    <mergeCell ref="I10:K10"/>
    <mergeCell ref="L10:N10"/>
    <mergeCell ref="O10:Q10"/>
    <mergeCell ref="T6:T8"/>
    <mergeCell ref="C7:E7"/>
    <mergeCell ref="F7:H7"/>
    <mergeCell ref="I7:K7"/>
    <mergeCell ref="L7:N7"/>
    <mergeCell ref="O7:Q7"/>
    <mergeCell ref="S6:S8"/>
    <mergeCell ref="I4:N4"/>
    <mergeCell ref="A6:A8"/>
    <mergeCell ref="B6:B8"/>
    <mergeCell ref="C6:Q6"/>
    <mergeCell ref="R6:R8"/>
    <mergeCell ref="A3:T3"/>
    <mergeCell ref="A1:T1"/>
    <mergeCell ref="C2:G2"/>
    <mergeCell ref="I2:J2"/>
    <mergeCell ref="K2:N2"/>
    <mergeCell ref="O2:Q2"/>
  </mergeCells>
  <pageMargins left="0.7" right="0.7" top="0.75" bottom="0.75" header="0.3" footer="0.3"/>
  <pageSetup paperSize="9" orientation="portrait" r:id="rId1"/>
  <headerFooter>
    <oddHeader>&amp;Cหน้า 18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3"/>
  <sheetViews>
    <sheetView view="pageLayout" topLeftCell="A4" zoomScaleNormal="100" workbookViewId="0">
      <selection activeCell="F36" sqref="F36"/>
    </sheetView>
  </sheetViews>
  <sheetFormatPr defaultRowHeight="24" x14ac:dyDescent="0.55000000000000004"/>
  <cols>
    <col min="1" max="1" width="11" customWidth="1"/>
    <col min="2" max="13" width="5.625" customWidth="1"/>
  </cols>
  <sheetData>
    <row r="1" spans="1:14" ht="27.75" x14ac:dyDescent="0.55000000000000004">
      <c r="A1" s="492" t="s">
        <v>0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18"/>
    </row>
    <row r="2" spans="1:14" x14ac:dyDescent="0.55000000000000004">
      <c r="A2" s="494" t="s">
        <v>84</v>
      </c>
      <c r="B2" s="493"/>
      <c r="C2" s="493"/>
      <c r="D2" s="493"/>
      <c r="E2" s="493"/>
      <c r="F2" s="493"/>
      <c r="G2" s="493"/>
      <c r="H2" s="493"/>
      <c r="I2" s="493"/>
      <c r="J2" s="493"/>
      <c r="K2" s="493"/>
      <c r="L2" s="493"/>
      <c r="M2" s="493"/>
      <c r="N2" s="18"/>
    </row>
    <row r="3" spans="1:14" x14ac:dyDescent="0.55000000000000004">
      <c r="A3" s="494" t="s">
        <v>180</v>
      </c>
      <c r="B3" s="493"/>
      <c r="C3" s="493"/>
      <c r="D3" s="493"/>
      <c r="E3" s="493"/>
      <c r="F3" s="493"/>
      <c r="G3" s="493"/>
      <c r="H3" s="493"/>
      <c r="I3" s="493"/>
      <c r="J3" s="493"/>
      <c r="K3" s="493"/>
      <c r="L3" s="493"/>
      <c r="M3" s="493"/>
      <c r="N3" s="18"/>
    </row>
    <row r="4" spans="1:14" ht="32.25" customHeight="1" x14ac:dyDescent="0.55000000000000004">
      <c r="A4" s="20"/>
      <c r="B4" s="20"/>
      <c r="C4" s="19" t="s">
        <v>161</v>
      </c>
      <c r="D4" s="19"/>
      <c r="E4" s="20"/>
      <c r="F4" s="20"/>
      <c r="G4" s="495" t="s">
        <v>162</v>
      </c>
      <c r="H4" s="496"/>
      <c r="I4" s="496"/>
      <c r="J4" s="496"/>
      <c r="K4" s="20"/>
      <c r="L4" s="20"/>
      <c r="M4" s="20"/>
    </row>
    <row r="5" spans="1:14" ht="17.25" customHeight="1" x14ac:dyDescent="0.55000000000000004">
      <c r="A5" s="497" t="s">
        <v>3</v>
      </c>
      <c r="B5" s="497" t="s">
        <v>4</v>
      </c>
      <c r="C5" s="497"/>
      <c r="D5" s="497"/>
      <c r="E5" s="497"/>
      <c r="F5" s="497"/>
      <c r="G5" s="497"/>
      <c r="H5" s="497"/>
      <c r="I5" s="497"/>
      <c r="J5" s="497"/>
      <c r="K5" s="497"/>
      <c r="L5" s="497"/>
      <c r="M5" s="497"/>
    </row>
    <row r="6" spans="1:14" ht="15.75" customHeight="1" x14ac:dyDescent="0.55000000000000004">
      <c r="A6" s="497"/>
      <c r="B6" s="7" t="s">
        <v>6</v>
      </c>
      <c r="C6" s="7" t="s">
        <v>7</v>
      </c>
      <c r="D6" s="7" t="s">
        <v>8</v>
      </c>
      <c r="E6" s="7" t="s">
        <v>9</v>
      </c>
      <c r="F6" s="7" t="s">
        <v>10</v>
      </c>
      <c r="G6" s="7" t="s">
        <v>11</v>
      </c>
      <c r="H6" s="7" t="s">
        <v>12</v>
      </c>
      <c r="I6" s="7" t="s">
        <v>13</v>
      </c>
      <c r="J6" s="7" t="s">
        <v>14</v>
      </c>
      <c r="K6" s="7" t="s">
        <v>15</v>
      </c>
      <c r="L6" s="7" t="s">
        <v>16</v>
      </c>
      <c r="M6" s="7" t="s">
        <v>17</v>
      </c>
    </row>
    <row r="7" spans="1:14" ht="15" customHeight="1" x14ac:dyDescent="0.55000000000000004">
      <c r="A7" s="4"/>
      <c r="B7" s="4"/>
      <c r="C7" s="4"/>
      <c r="D7" s="4"/>
      <c r="E7" s="4"/>
      <c r="F7" s="5"/>
      <c r="G7" s="4"/>
      <c r="H7" s="4"/>
      <c r="I7" s="4"/>
      <c r="J7" s="4"/>
      <c r="K7" s="5"/>
      <c r="L7" s="4"/>
      <c r="M7" s="4"/>
    </row>
    <row r="8" spans="1:14" ht="32.25" customHeight="1" x14ac:dyDescent="0.55000000000000004">
      <c r="A8" s="498" t="s">
        <v>85</v>
      </c>
      <c r="B8" s="499"/>
      <c r="C8" s="499"/>
      <c r="D8" s="499"/>
      <c r="E8" s="499"/>
      <c r="F8" s="499"/>
      <c r="G8" s="499"/>
      <c r="H8" s="499"/>
      <c r="I8" s="499"/>
      <c r="J8" s="499"/>
      <c r="K8" s="499"/>
      <c r="L8" s="499"/>
      <c r="M8" s="499"/>
    </row>
    <row r="9" spans="1:14" x14ac:dyDescent="0.55000000000000004">
      <c r="A9" s="491" t="s">
        <v>181</v>
      </c>
      <c r="B9" s="247"/>
      <c r="C9" s="247"/>
      <c r="D9" s="247"/>
      <c r="E9" s="247"/>
      <c r="F9" s="247"/>
      <c r="G9" s="247"/>
      <c r="H9" s="247"/>
      <c r="I9" s="247"/>
      <c r="J9" s="247"/>
      <c r="K9" s="247"/>
      <c r="L9" s="247"/>
      <c r="M9" s="247"/>
    </row>
    <row r="10" spans="1:14" x14ac:dyDescent="0.55000000000000004">
      <c r="A10" s="491" t="s">
        <v>86</v>
      </c>
      <c r="B10" s="247"/>
      <c r="C10" s="247"/>
      <c r="D10" s="247"/>
      <c r="E10" s="247"/>
      <c r="F10" s="247"/>
      <c r="G10" s="247"/>
      <c r="H10" s="247"/>
      <c r="I10" s="247"/>
      <c r="J10" s="247"/>
      <c r="K10" s="247"/>
      <c r="L10" s="247"/>
      <c r="M10" s="247"/>
    </row>
    <row r="11" spans="1:14" x14ac:dyDescent="0.55000000000000004">
      <c r="B11" s="21" t="s">
        <v>87</v>
      </c>
      <c r="C11" s="22"/>
      <c r="D11" s="22"/>
      <c r="E11" s="22"/>
      <c r="F11" s="22"/>
      <c r="G11" s="21" t="s">
        <v>91</v>
      </c>
      <c r="H11" s="22"/>
      <c r="I11" s="22"/>
      <c r="J11" s="22"/>
      <c r="K11" s="22"/>
      <c r="L11" s="22"/>
      <c r="M11" s="22"/>
    </row>
    <row r="12" spans="1:14" x14ac:dyDescent="0.55000000000000004">
      <c r="B12" s="21" t="s">
        <v>88</v>
      </c>
      <c r="C12" s="22"/>
      <c r="D12" s="22"/>
      <c r="E12" s="22"/>
      <c r="F12" s="22"/>
      <c r="G12" s="21" t="s">
        <v>92</v>
      </c>
      <c r="H12" s="22"/>
      <c r="I12" s="22"/>
      <c r="J12" s="22"/>
      <c r="K12" s="22"/>
      <c r="L12" s="22"/>
      <c r="M12" s="22"/>
    </row>
    <row r="13" spans="1:14" x14ac:dyDescent="0.55000000000000004">
      <c r="B13" s="21" t="s">
        <v>89</v>
      </c>
      <c r="C13" s="22"/>
      <c r="D13" s="22"/>
      <c r="E13" s="22"/>
      <c r="F13" s="22"/>
      <c r="G13" s="21" t="s">
        <v>93</v>
      </c>
      <c r="H13" s="22"/>
      <c r="I13" s="22"/>
      <c r="J13" s="22"/>
      <c r="K13" s="22"/>
      <c r="L13" s="22"/>
      <c r="M13" s="22"/>
    </row>
    <row r="14" spans="1:14" x14ac:dyDescent="0.55000000000000004">
      <c r="B14" s="21" t="s">
        <v>90</v>
      </c>
      <c r="C14" s="22"/>
      <c r="D14" s="22"/>
      <c r="E14" s="22"/>
      <c r="F14" s="22"/>
      <c r="G14" s="21" t="s">
        <v>94</v>
      </c>
      <c r="H14" s="22"/>
      <c r="I14" s="22"/>
      <c r="J14" s="22"/>
      <c r="K14" s="22"/>
      <c r="L14" s="22"/>
      <c r="M14" s="22"/>
    </row>
    <row r="15" spans="1:14" x14ac:dyDescent="0.55000000000000004">
      <c r="A15" s="500" t="s">
        <v>182</v>
      </c>
      <c r="B15" s="247"/>
      <c r="C15" s="247"/>
      <c r="D15" s="247"/>
      <c r="E15" s="247"/>
      <c r="F15" s="247"/>
      <c r="G15" s="247"/>
      <c r="H15" s="247"/>
      <c r="I15" s="247"/>
      <c r="J15" s="247"/>
      <c r="K15" s="247"/>
      <c r="L15" s="247"/>
      <c r="M15" s="247"/>
    </row>
    <row r="16" spans="1:14" x14ac:dyDescent="0.55000000000000004">
      <c r="A16" s="21" t="s">
        <v>183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</row>
    <row r="17" spans="1:13" x14ac:dyDescent="0.55000000000000004">
      <c r="A17" s="21" t="s">
        <v>184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</row>
    <row r="18" spans="1:13" x14ac:dyDescent="0.55000000000000004">
      <c r="A18" s="491" t="s">
        <v>185</v>
      </c>
      <c r="B18" s="247"/>
      <c r="C18" s="247"/>
      <c r="D18" s="247"/>
      <c r="E18" s="247"/>
      <c r="F18" s="247"/>
      <c r="G18" s="247"/>
      <c r="H18" s="247"/>
      <c r="I18" s="247"/>
      <c r="J18" s="247"/>
      <c r="K18" s="247"/>
      <c r="L18" s="247"/>
      <c r="M18" s="247"/>
    </row>
    <row r="19" spans="1:13" x14ac:dyDescent="0.55000000000000004">
      <c r="A19" s="21" t="s">
        <v>186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</row>
    <row r="20" spans="1:13" x14ac:dyDescent="0.55000000000000004">
      <c r="A20" s="21" t="s">
        <v>95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</row>
    <row r="21" spans="1:13" x14ac:dyDescent="0.55000000000000004">
      <c r="A21" s="500" t="s">
        <v>187</v>
      </c>
      <c r="B21" s="247"/>
      <c r="C21" s="247"/>
      <c r="D21" s="247"/>
      <c r="E21" s="247"/>
      <c r="F21" s="247"/>
      <c r="G21" s="247"/>
      <c r="H21" s="247"/>
      <c r="I21" s="247"/>
      <c r="J21" s="247"/>
      <c r="K21" s="247"/>
      <c r="L21" s="247"/>
      <c r="M21" s="247"/>
    </row>
    <row r="22" spans="1:13" x14ac:dyDescent="0.55000000000000004">
      <c r="A22" s="500" t="s">
        <v>188</v>
      </c>
      <c r="B22" s="247"/>
      <c r="C22" s="247"/>
      <c r="D22" s="247"/>
      <c r="E22" s="247"/>
      <c r="F22" s="247"/>
      <c r="G22" s="247"/>
      <c r="H22" s="247"/>
      <c r="I22" s="247"/>
      <c r="J22" s="247"/>
      <c r="K22" s="247"/>
      <c r="L22" s="247"/>
      <c r="M22" s="247"/>
    </row>
    <row r="23" spans="1:13" x14ac:dyDescent="0.55000000000000004">
      <c r="B23" s="21" t="s">
        <v>96</v>
      </c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</row>
    <row r="24" spans="1:13" x14ac:dyDescent="0.55000000000000004">
      <c r="A24" s="21" t="s">
        <v>97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</row>
    <row r="25" spans="1:13" x14ac:dyDescent="0.55000000000000004">
      <c r="B25" s="21" t="s">
        <v>98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</row>
    <row r="26" spans="1:13" x14ac:dyDescent="0.55000000000000004">
      <c r="A26" s="21" t="s">
        <v>99</v>
      </c>
      <c r="B26" s="22"/>
      <c r="C26" s="22"/>
      <c r="D26" s="22"/>
      <c r="E26" s="22"/>
    </row>
    <row r="27" spans="1:13" x14ac:dyDescent="0.55000000000000004">
      <c r="B27" s="21" t="s">
        <v>189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</row>
    <row r="28" spans="1:13" x14ac:dyDescent="0.55000000000000004">
      <c r="A28" s="1" t="s">
        <v>100</v>
      </c>
    </row>
    <row r="29" spans="1:13" ht="30" customHeight="1" thickBot="1" x14ac:dyDescent="0.6">
      <c r="C29" s="501" t="s">
        <v>101</v>
      </c>
      <c r="D29" s="502"/>
      <c r="E29" s="502"/>
      <c r="F29" s="502"/>
      <c r="G29" s="502"/>
      <c r="H29" s="502"/>
      <c r="I29" s="502"/>
    </row>
    <row r="30" spans="1:13" x14ac:dyDescent="0.55000000000000004">
      <c r="C30" s="491" t="s">
        <v>102</v>
      </c>
      <c r="D30" s="247"/>
      <c r="E30" s="247"/>
      <c r="F30" s="247"/>
      <c r="G30" s="247"/>
      <c r="H30" s="247"/>
      <c r="I30" s="247"/>
    </row>
    <row r="32" spans="1:13" x14ac:dyDescent="0.55000000000000004">
      <c r="B32" s="1" t="s">
        <v>190</v>
      </c>
    </row>
    <row r="33" spans="1:4" x14ac:dyDescent="0.55000000000000004">
      <c r="A33" s="1" t="s">
        <v>103</v>
      </c>
      <c r="D33" s="39"/>
    </row>
  </sheetData>
  <sheetProtection sheet="1" objects="1" scenarios="1"/>
  <mergeCells count="16">
    <mergeCell ref="A15:M15"/>
    <mergeCell ref="A18:M18"/>
    <mergeCell ref="A21:M21"/>
    <mergeCell ref="C29:I29"/>
    <mergeCell ref="C30:I30"/>
    <mergeCell ref="A22:M22"/>
    <mergeCell ref="A10:M10"/>
    <mergeCell ref="A1:M1"/>
    <mergeCell ref="A2:M2"/>
    <mergeCell ref="A3:M3"/>
    <mergeCell ref="G4:H4"/>
    <mergeCell ref="I4:J4"/>
    <mergeCell ref="B5:M5"/>
    <mergeCell ref="A5:A6"/>
    <mergeCell ref="A8:M8"/>
    <mergeCell ref="A9:M9"/>
  </mergeCells>
  <pageMargins left="0.7" right="0.7" top="0.75" bottom="0.75" header="0.3" footer="0.3"/>
  <pageSetup paperSize="9" orientation="portrait" r:id="rId1"/>
  <headerFooter>
    <oddHeader>&amp;Cหน้า 1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X28"/>
  <sheetViews>
    <sheetView view="pageLayout" zoomScaleNormal="100" workbookViewId="0">
      <selection activeCell="X8" sqref="X8"/>
    </sheetView>
  </sheetViews>
  <sheetFormatPr defaultRowHeight="24" x14ac:dyDescent="0.55000000000000004"/>
  <cols>
    <col min="1" max="1" width="3.625" customWidth="1"/>
    <col min="2" max="2" width="18.5" customWidth="1"/>
    <col min="3" max="17" width="2.625" customWidth="1"/>
    <col min="18" max="18" width="6.75" customWidth="1"/>
    <col min="19" max="19" width="7.75" customWidth="1"/>
    <col min="20" max="20" width="8.625" customWidth="1"/>
    <col min="21" max="22" width="2.875" customWidth="1"/>
  </cols>
  <sheetData>
    <row r="1" spans="1:24" x14ac:dyDescent="0.55000000000000004">
      <c r="A1" s="494" t="s">
        <v>165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493"/>
      <c r="O1" s="493"/>
      <c r="P1" s="493"/>
      <c r="Q1" s="493"/>
      <c r="R1" s="493"/>
      <c r="S1" s="493"/>
      <c r="T1" s="493"/>
      <c r="U1" s="197"/>
      <c r="V1" s="197"/>
      <c r="W1" s="197"/>
      <c r="X1" s="197"/>
    </row>
    <row r="2" spans="1:24" x14ac:dyDescent="0.55000000000000004">
      <c r="C2" s="494" t="s">
        <v>161</v>
      </c>
      <c r="D2" s="493"/>
      <c r="E2" s="493"/>
      <c r="F2" s="493"/>
      <c r="G2" s="493"/>
      <c r="H2" s="197"/>
      <c r="I2" s="493">
        <f>แบบกรอก!$B$7</f>
        <v>0</v>
      </c>
      <c r="J2" s="493"/>
      <c r="K2" s="494" t="s">
        <v>162</v>
      </c>
      <c r="L2" s="493"/>
      <c r="M2" s="493"/>
      <c r="N2" s="493"/>
      <c r="O2" s="494">
        <f>แบบกรอก!$B$8</f>
        <v>0</v>
      </c>
      <c r="P2" s="493"/>
      <c r="Q2" s="493"/>
      <c r="R2" s="198"/>
      <c r="S2" s="198"/>
      <c r="T2" s="197"/>
      <c r="U2" s="197"/>
      <c r="V2" s="197"/>
    </row>
    <row r="3" spans="1:24" x14ac:dyDescent="0.55000000000000004">
      <c r="A3" s="494" t="s">
        <v>166</v>
      </c>
      <c r="B3" s="493"/>
      <c r="C3" s="493"/>
      <c r="D3" s="493"/>
      <c r="E3" s="493"/>
      <c r="F3" s="493"/>
      <c r="G3" s="493"/>
      <c r="H3" s="493"/>
      <c r="I3" s="493"/>
      <c r="J3" s="493"/>
      <c r="K3" s="493"/>
      <c r="L3" s="493"/>
      <c r="M3" s="493"/>
      <c r="N3" s="493"/>
      <c r="O3" s="493"/>
      <c r="P3" s="493"/>
      <c r="Q3" s="493"/>
      <c r="R3" s="493"/>
      <c r="S3" s="493"/>
      <c r="T3" s="493"/>
      <c r="U3" s="197"/>
      <c r="V3" s="197"/>
      <c r="W3" s="197"/>
      <c r="X3" s="197"/>
    </row>
    <row r="4" spans="1:24" x14ac:dyDescent="0.55000000000000004">
      <c r="E4" s="28" t="s">
        <v>176</v>
      </c>
      <c r="I4" s="494" t="str">
        <f>แบบกรอก!$BL$3</f>
        <v>สิงหาคม</v>
      </c>
      <c r="J4" s="493"/>
      <c r="K4" s="493"/>
      <c r="L4" s="493"/>
      <c r="M4" s="493"/>
      <c r="N4" s="493"/>
      <c r="O4" s="198"/>
      <c r="P4" s="198"/>
      <c r="Q4" s="198"/>
      <c r="R4" s="198"/>
      <c r="S4" s="198"/>
    </row>
    <row r="6" spans="1:24" x14ac:dyDescent="0.55000000000000004">
      <c r="A6" s="497" t="s">
        <v>139</v>
      </c>
      <c r="B6" s="497" t="s">
        <v>167</v>
      </c>
      <c r="C6" s="497" t="s">
        <v>168</v>
      </c>
      <c r="D6" s="497"/>
      <c r="E6" s="497"/>
      <c r="F6" s="497"/>
      <c r="G6" s="497"/>
      <c r="H6" s="497"/>
      <c r="I6" s="497"/>
      <c r="J6" s="497"/>
      <c r="K6" s="497"/>
      <c r="L6" s="497"/>
      <c r="M6" s="497"/>
      <c r="N6" s="497"/>
      <c r="O6" s="497"/>
      <c r="P6" s="497"/>
      <c r="Q6" s="497"/>
      <c r="R6" s="517" t="s">
        <v>174</v>
      </c>
      <c r="S6" s="517" t="s">
        <v>419</v>
      </c>
      <c r="T6" s="517" t="s">
        <v>175</v>
      </c>
    </row>
    <row r="7" spans="1:24" ht="33.75" customHeight="1" x14ac:dyDescent="0.55000000000000004">
      <c r="A7" s="497"/>
      <c r="B7" s="497"/>
      <c r="C7" s="559" t="s">
        <v>169</v>
      </c>
      <c r="D7" s="559"/>
      <c r="E7" s="559"/>
      <c r="F7" s="497" t="s">
        <v>170</v>
      </c>
      <c r="G7" s="497"/>
      <c r="H7" s="497"/>
      <c r="I7" s="497" t="s">
        <v>171</v>
      </c>
      <c r="J7" s="497"/>
      <c r="K7" s="497"/>
      <c r="L7" s="497" t="s">
        <v>172</v>
      </c>
      <c r="M7" s="497"/>
      <c r="N7" s="497"/>
      <c r="O7" s="497" t="s">
        <v>173</v>
      </c>
      <c r="P7" s="497"/>
      <c r="Q7" s="497"/>
      <c r="R7" s="517"/>
      <c r="S7" s="517"/>
      <c r="T7" s="517"/>
    </row>
    <row r="8" spans="1:24" ht="26.25" customHeight="1" x14ac:dyDescent="0.55000000000000004">
      <c r="A8" s="497"/>
      <c r="B8" s="497"/>
      <c r="C8" s="200">
        <v>1</v>
      </c>
      <c r="D8" s="200">
        <v>2</v>
      </c>
      <c r="E8" s="200">
        <v>3</v>
      </c>
      <c r="F8" s="200">
        <v>1</v>
      </c>
      <c r="G8" s="200">
        <v>2</v>
      </c>
      <c r="H8" s="200">
        <v>3</v>
      </c>
      <c r="I8" s="200">
        <v>1</v>
      </c>
      <c r="J8" s="200">
        <v>2</v>
      </c>
      <c r="K8" s="200">
        <v>3</v>
      </c>
      <c r="L8" s="200">
        <v>1</v>
      </c>
      <c r="M8" s="200">
        <v>2</v>
      </c>
      <c r="N8" s="200">
        <v>3</v>
      </c>
      <c r="O8" s="200">
        <v>1</v>
      </c>
      <c r="P8" s="200">
        <v>2</v>
      </c>
      <c r="Q8" s="200">
        <v>3</v>
      </c>
      <c r="R8" s="517"/>
      <c r="S8" s="517"/>
      <c r="T8" s="517"/>
    </row>
    <row r="9" spans="1:24" x14ac:dyDescent="0.55000000000000004">
      <c r="A9" s="201">
        <v>1</v>
      </c>
      <c r="B9" s="72">
        <f>แบบกรอก!$B$10</f>
        <v>0</v>
      </c>
      <c r="C9" s="533">
        <f>แบบกรอก!BL10</f>
        <v>0</v>
      </c>
      <c r="D9" s="534"/>
      <c r="E9" s="560"/>
      <c r="F9" s="533">
        <f>แบบกรอก!BM10</f>
        <v>0</v>
      </c>
      <c r="G9" s="534"/>
      <c r="H9" s="560"/>
      <c r="I9" s="561">
        <f>แบบกรอก!BN10</f>
        <v>0</v>
      </c>
      <c r="J9" s="562"/>
      <c r="K9" s="563"/>
      <c r="L9" s="561">
        <f>แบบกรอก!BO10</f>
        <v>0</v>
      </c>
      <c r="M9" s="562"/>
      <c r="N9" s="563"/>
      <c r="O9" s="561">
        <f>แบบกรอก!BP10</f>
        <v>0</v>
      </c>
      <c r="P9" s="562"/>
      <c r="Q9" s="563"/>
      <c r="R9" s="201">
        <f>SUM(C9:Q9)</f>
        <v>0</v>
      </c>
      <c r="S9" s="186">
        <f>(R9*100)/15</f>
        <v>0</v>
      </c>
      <c r="T9" s="201" t="str">
        <f>IF(S9&lt;60,"ไม่ผ่าน",IF(S9&lt;70,"ผ่าน",IF(S9&lt;80,"ดี",IF(S9&gt;=80,"ดีเยี่ยม"))))</f>
        <v>ไม่ผ่าน</v>
      </c>
    </row>
    <row r="10" spans="1:24" x14ac:dyDescent="0.55000000000000004">
      <c r="A10" s="201">
        <v>2</v>
      </c>
      <c r="B10" s="72">
        <f>แบบกรอก!$B$11</f>
        <v>0</v>
      </c>
      <c r="C10" s="533">
        <f>แบบกรอก!BL11</f>
        <v>0</v>
      </c>
      <c r="D10" s="534"/>
      <c r="E10" s="560"/>
      <c r="F10" s="533">
        <f>แบบกรอก!BM11</f>
        <v>0</v>
      </c>
      <c r="G10" s="534"/>
      <c r="H10" s="560"/>
      <c r="I10" s="561">
        <f>แบบกรอก!BN11</f>
        <v>0</v>
      </c>
      <c r="J10" s="562"/>
      <c r="K10" s="563"/>
      <c r="L10" s="561">
        <f>แบบกรอก!BO11</f>
        <v>0</v>
      </c>
      <c r="M10" s="562"/>
      <c r="N10" s="563"/>
      <c r="O10" s="561">
        <f>แบบกรอก!BP11</f>
        <v>0</v>
      </c>
      <c r="P10" s="562"/>
      <c r="Q10" s="563"/>
      <c r="R10" s="201">
        <f t="shared" ref="R10:R20" si="0">SUM(C10:Q10)</f>
        <v>0</v>
      </c>
      <c r="S10" s="186">
        <f t="shared" ref="S10:S20" si="1">(R10*100)/15</f>
        <v>0</v>
      </c>
      <c r="T10" s="201" t="str">
        <f t="shared" ref="T10:T20" si="2">IF(S10&lt;60,"ไม่ผ่าน",IF(S10&lt;70,"ผ่าน",IF(S10&lt;80,"ดี",IF(S10&gt;=80,"ดีเยี่ยม"))))</f>
        <v>ไม่ผ่าน</v>
      </c>
    </row>
    <row r="11" spans="1:24" x14ac:dyDescent="0.55000000000000004">
      <c r="A11" s="201">
        <v>3</v>
      </c>
      <c r="B11" s="72">
        <f>แบบกรอก!$B$12</f>
        <v>0</v>
      </c>
      <c r="C11" s="533">
        <f>แบบกรอก!BL12</f>
        <v>0</v>
      </c>
      <c r="D11" s="534"/>
      <c r="E11" s="560"/>
      <c r="F11" s="533">
        <f>แบบกรอก!BM12</f>
        <v>0</v>
      </c>
      <c r="G11" s="534"/>
      <c r="H11" s="560"/>
      <c r="I11" s="561">
        <f>แบบกรอก!BN12</f>
        <v>0</v>
      </c>
      <c r="J11" s="562"/>
      <c r="K11" s="563"/>
      <c r="L11" s="561">
        <f>แบบกรอก!BO12</f>
        <v>0</v>
      </c>
      <c r="M11" s="562"/>
      <c r="N11" s="563"/>
      <c r="O11" s="561">
        <f>แบบกรอก!BP12</f>
        <v>0</v>
      </c>
      <c r="P11" s="562"/>
      <c r="Q11" s="563"/>
      <c r="R11" s="201">
        <f t="shared" si="0"/>
        <v>0</v>
      </c>
      <c r="S11" s="186">
        <f t="shared" si="1"/>
        <v>0</v>
      </c>
      <c r="T11" s="201" t="str">
        <f t="shared" si="2"/>
        <v>ไม่ผ่าน</v>
      </c>
    </row>
    <row r="12" spans="1:24" x14ac:dyDescent="0.55000000000000004">
      <c r="A12" s="201">
        <v>4</v>
      </c>
      <c r="B12" s="72">
        <f>แบบกรอก!$B$13</f>
        <v>0</v>
      </c>
      <c r="C12" s="564">
        <f>แบบกรอก!BL13</f>
        <v>0</v>
      </c>
      <c r="D12" s="565"/>
      <c r="E12" s="566"/>
      <c r="F12" s="533">
        <f>แบบกรอก!BM13</f>
        <v>0</v>
      </c>
      <c r="G12" s="534"/>
      <c r="H12" s="560"/>
      <c r="I12" s="561">
        <f>แบบกรอก!BN13</f>
        <v>0</v>
      </c>
      <c r="J12" s="562"/>
      <c r="K12" s="563"/>
      <c r="L12" s="561">
        <f>แบบกรอก!BO13</f>
        <v>0</v>
      </c>
      <c r="M12" s="562"/>
      <c r="N12" s="563"/>
      <c r="O12" s="561">
        <f>แบบกรอก!BP13</f>
        <v>0</v>
      </c>
      <c r="P12" s="562"/>
      <c r="Q12" s="563"/>
      <c r="R12" s="201">
        <f t="shared" si="0"/>
        <v>0</v>
      </c>
      <c r="S12" s="186">
        <f t="shared" si="1"/>
        <v>0</v>
      </c>
      <c r="T12" s="201" t="str">
        <f t="shared" si="2"/>
        <v>ไม่ผ่าน</v>
      </c>
    </row>
    <row r="13" spans="1:24" x14ac:dyDescent="0.55000000000000004">
      <c r="A13" s="201">
        <v>5</v>
      </c>
      <c r="B13" s="72">
        <f>แบบกรอก!$B$14</f>
        <v>0</v>
      </c>
      <c r="C13" s="533">
        <f>แบบกรอก!BL14</f>
        <v>0</v>
      </c>
      <c r="D13" s="534"/>
      <c r="E13" s="560"/>
      <c r="F13" s="533">
        <f>แบบกรอก!BM14</f>
        <v>0</v>
      </c>
      <c r="G13" s="534"/>
      <c r="H13" s="560"/>
      <c r="I13" s="561">
        <f>แบบกรอก!BN14</f>
        <v>0</v>
      </c>
      <c r="J13" s="562"/>
      <c r="K13" s="563"/>
      <c r="L13" s="561">
        <f>แบบกรอก!BO14</f>
        <v>0</v>
      </c>
      <c r="M13" s="562"/>
      <c r="N13" s="563"/>
      <c r="O13" s="561">
        <f>แบบกรอก!BP14</f>
        <v>0</v>
      </c>
      <c r="P13" s="562"/>
      <c r="Q13" s="563"/>
      <c r="R13" s="201">
        <f t="shared" si="0"/>
        <v>0</v>
      </c>
      <c r="S13" s="186">
        <f t="shared" si="1"/>
        <v>0</v>
      </c>
      <c r="T13" s="201" t="str">
        <f t="shared" si="2"/>
        <v>ไม่ผ่าน</v>
      </c>
    </row>
    <row r="14" spans="1:24" x14ac:dyDescent="0.55000000000000004">
      <c r="A14" s="201">
        <v>6</v>
      </c>
      <c r="B14" s="72">
        <f>แบบกรอก!$B$15</f>
        <v>0</v>
      </c>
      <c r="C14" s="533">
        <f>แบบกรอก!BL15</f>
        <v>0</v>
      </c>
      <c r="D14" s="534"/>
      <c r="E14" s="560"/>
      <c r="F14" s="533">
        <f>แบบกรอก!BM15</f>
        <v>0</v>
      </c>
      <c r="G14" s="534"/>
      <c r="H14" s="560"/>
      <c r="I14" s="561">
        <f>แบบกรอก!BN15</f>
        <v>0</v>
      </c>
      <c r="J14" s="562"/>
      <c r="K14" s="563"/>
      <c r="L14" s="561">
        <f>แบบกรอก!BO15</f>
        <v>0</v>
      </c>
      <c r="M14" s="562"/>
      <c r="N14" s="563"/>
      <c r="O14" s="561">
        <f>แบบกรอก!BP15</f>
        <v>0</v>
      </c>
      <c r="P14" s="562"/>
      <c r="Q14" s="563"/>
      <c r="R14" s="201">
        <f t="shared" si="0"/>
        <v>0</v>
      </c>
      <c r="S14" s="186">
        <f t="shared" si="1"/>
        <v>0</v>
      </c>
      <c r="T14" s="201" t="str">
        <f t="shared" si="2"/>
        <v>ไม่ผ่าน</v>
      </c>
    </row>
    <row r="15" spans="1:24" x14ac:dyDescent="0.55000000000000004">
      <c r="A15" s="201">
        <v>7</v>
      </c>
      <c r="B15" s="72">
        <f>แบบกรอก!$B$16</f>
        <v>0</v>
      </c>
      <c r="C15" s="533">
        <f>แบบกรอก!BL16</f>
        <v>0</v>
      </c>
      <c r="D15" s="534"/>
      <c r="E15" s="560"/>
      <c r="F15" s="561">
        <f>แบบกรอก!BM16</f>
        <v>0</v>
      </c>
      <c r="G15" s="562"/>
      <c r="H15" s="563"/>
      <c r="I15" s="561">
        <f>แบบกรอก!BN16</f>
        <v>0</v>
      </c>
      <c r="J15" s="562"/>
      <c r="K15" s="563"/>
      <c r="L15" s="561">
        <f>แบบกรอก!BO16</f>
        <v>0</v>
      </c>
      <c r="M15" s="562"/>
      <c r="N15" s="563"/>
      <c r="O15" s="561">
        <f>แบบกรอก!BP16</f>
        <v>0</v>
      </c>
      <c r="P15" s="562"/>
      <c r="Q15" s="563"/>
      <c r="R15" s="201">
        <f t="shared" si="0"/>
        <v>0</v>
      </c>
      <c r="S15" s="186">
        <f t="shared" si="1"/>
        <v>0</v>
      </c>
      <c r="T15" s="201" t="str">
        <f t="shared" si="2"/>
        <v>ไม่ผ่าน</v>
      </c>
    </row>
    <row r="16" spans="1:24" x14ac:dyDescent="0.55000000000000004">
      <c r="A16" s="201">
        <v>8</v>
      </c>
      <c r="B16" s="72">
        <f>แบบกรอก!$B$17</f>
        <v>0</v>
      </c>
      <c r="C16" s="533">
        <f>แบบกรอก!BL17</f>
        <v>0</v>
      </c>
      <c r="D16" s="534"/>
      <c r="E16" s="560"/>
      <c r="F16" s="561">
        <f>แบบกรอก!BM17</f>
        <v>0</v>
      </c>
      <c r="G16" s="562"/>
      <c r="H16" s="563"/>
      <c r="I16" s="561">
        <f>แบบกรอก!BN17</f>
        <v>0</v>
      </c>
      <c r="J16" s="562"/>
      <c r="K16" s="563"/>
      <c r="L16" s="561">
        <f>แบบกรอก!BO17</f>
        <v>0</v>
      </c>
      <c r="M16" s="562"/>
      <c r="N16" s="563"/>
      <c r="O16" s="561">
        <f>แบบกรอก!BP17</f>
        <v>0</v>
      </c>
      <c r="P16" s="562"/>
      <c r="Q16" s="563"/>
      <c r="R16" s="201">
        <f t="shared" si="0"/>
        <v>0</v>
      </c>
      <c r="S16" s="186">
        <f t="shared" si="1"/>
        <v>0</v>
      </c>
      <c r="T16" s="201" t="str">
        <f t="shared" si="2"/>
        <v>ไม่ผ่าน</v>
      </c>
    </row>
    <row r="17" spans="1:20" x14ac:dyDescent="0.55000000000000004">
      <c r="A17" s="201">
        <v>9</v>
      </c>
      <c r="B17" s="72">
        <f>แบบกรอก!$B$18</f>
        <v>0</v>
      </c>
      <c r="C17" s="533">
        <f>แบบกรอก!BL18</f>
        <v>0</v>
      </c>
      <c r="D17" s="534"/>
      <c r="E17" s="560"/>
      <c r="F17" s="561">
        <f>แบบกรอก!BM18</f>
        <v>0</v>
      </c>
      <c r="G17" s="562"/>
      <c r="H17" s="563"/>
      <c r="I17" s="561">
        <f>แบบกรอก!BN18</f>
        <v>0</v>
      </c>
      <c r="J17" s="562"/>
      <c r="K17" s="563"/>
      <c r="L17" s="561">
        <f>แบบกรอก!BO18</f>
        <v>0</v>
      </c>
      <c r="M17" s="562"/>
      <c r="N17" s="563"/>
      <c r="O17" s="561">
        <f>แบบกรอก!BP18</f>
        <v>0</v>
      </c>
      <c r="P17" s="562"/>
      <c r="Q17" s="563"/>
      <c r="R17" s="201">
        <f t="shared" si="0"/>
        <v>0</v>
      </c>
      <c r="S17" s="186">
        <f t="shared" si="1"/>
        <v>0</v>
      </c>
      <c r="T17" s="201" t="str">
        <f t="shared" si="2"/>
        <v>ไม่ผ่าน</v>
      </c>
    </row>
    <row r="18" spans="1:20" x14ac:dyDescent="0.55000000000000004">
      <c r="A18" s="201">
        <v>10</v>
      </c>
      <c r="B18" s="72">
        <f>แบบกรอก!$B$19</f>
        <v>0</v>
      </c>
      <c r="C18" s="533">
        <f>แบบกรอก!BL19</f>
        <v>0</v>
      </c>
      <c r="D18" s="534"/>
      <c r="E18" s="560"/>
      <c r="F18" s="561">
        <f>แบบกรอก!BM19</f>
        <v>0</v>
      </c>
      <c r="G18" s="562"/>
      <c r="H18" s="563"/>
      <c r="I18" s="561">
        <f>แบบกรอก!BN19</f>
        <v>0</v>
      </c>
      <c r="J18" s="562"/>
      <c r="K18" s="563"/>
      <c r="L18" s="561">
        <f>แบบกรอก!BO19</f>
        <v>0</v>
      </c>
      <c r="M18" s="562"/>
      <c r="N18" s="563"/>
      <c r="O18" s="561">
        <f>แบบกรอก!BP19</f>
        <v>0</v>
      </c>
      <c r="P18" s="562"/>
      <c r="Q18" s="563"/>
      <c r="R18" s="201">
        <f t="shared" si="0"/>
        <v>0</v>
      </c>
      <c r="S18" s="186">
        <f t="shared" si="1"/>
        <v>0</v>
      </c>
      <c r="T18" s="201" t="str">
        <f t="shared" si="2"/>
        <v>ไม่ผ่าน</v>
      </c>
    </row>
    <row r="19" spans="1:20" x14ac:dyDescent="0.55000000000000004">
      <c r="A19" s="201">
        <v>11</v>
      </c>
      <c r="B19" s="72">
        <f>แบบกรอก!$B$20</f>
        <v>0</v>
      </c>
      <c r="C19" s="533">
        <f>แบบกรอก!BL20</f>
        <v>0</v>
      </c>
      <c r="D19" s="534"/>
      <c r="E19" s="560"/>
      <c r="F19" s="561">
        <f>แบบกรอก!BM20</f>
        <v>0</v>
      </c>
      <c r="G19" s="562"/>
      <c r="H19" s="563"/>
      <c r="I19" s="561">
        <f>แบบกรอก!BN20</f>
        <v>0</v>
      </c>
      <c r="J19" s="562"/>
      <c r="K19" s="563"/>
      <c r="L19" s="561">
        <f>แบบกรอก!BO20</f>
        <v>0</v>
      </c>
      <c r="M19" s="562"/>
      <c r="N19" s="563"/>
      <c r="O19" s="561">
        <f>แบบกรอก!BP20</f>
        <v>0</v>
      </c>
      <c r="P19" s="562"/>
      <c r="Q19" s="563"/>
      <c r="R19" s="201">
        <f t="shared" si="0"/>
        <v>0</v>
      </c>
      <c r="S19" s="186">
        <f t="shared" si="1"/>
        <v>0</v>
      </c>
      <c r="T19" s="201" t="str">
        <f t="shared" si="2"/>
        <v>ไม่ผ่าน</v>
      </c>
    </row>
    <row r="20" spans="1:20" x14ac:dyDescent="0.55000000000000004">
      <c r="A20" s="201">
        <v>12</v>
      </c>
      <c r="B20" s="72">
        <f>แบบกรอก!$B$21</f>
        <v>0</v>
      </c>
      <c r="C20" s="533">
        <f>แบบกรอก!BL21</f>
        <v>0</v>
      </c>
      <c r="D20" s="534"/>
      <c r="E20" s="560"/>
      <c r="F20" s="561">
        <f>แบบกรอก!BM21</f>
        <v>0</v>
      </c>
      <c r="G20" s="562"/>
      <c r="H20" s="563"/>
      <c r="I20" s="561">
        <f>แบบกรอก!BN21</f>
        <v>0</v>
      </c>
      <c r="J20" s="562"/>
      <c r="K20" s="563"/>
      <c r="L20" s="561">
        <f>แบบกรอก!BO21</f>
        <v>0</v>
      </c>
      <c r="M20" s="562"/>
      <c r="N20" s="563"/>
      <c r="O20" s="561">
        <f>แบบกรอก!BP21</f>
        <v>0</v>
      </c>
      <c r="P20" s="562"/>
      <c r="Q20" s="563"/>
      <c r="R20" s="201">
        <f t="shared" si="0"/>
        <v>0</v>
      </c>
      <c r="S20" s="186">
        <f t="shared" si="1"/>
        <v>0</v>
      </c>
      <c r="T20" s="201" t="str">
        <f t="shared" si="2"/>
        <v>ไม่ผ่าน</v>
      </c>
    </row>
    <row r="21" spans="1:20" x14ac:dyDescent="0.55000000000000004">
      <c r="A21" s="201">
        <v>13</v>
      </c>
      <c r="B21" s="72"/>
      <c r="C21" s="533"/>
      <c r="D21" s="534"/>
      <c r="E21" s="560"/>
      <c r="F21" s="561"/>
      <c r="G21" s="562"/>
      <c r="H21" s="563"/>
      <c r="I21" s="561"/>
      <c r="J21" s="562"/>
      <c r="K21" s="563"/>
      <c r="L21" s="561"/>
      <c r="M21" s="562"/>
      <c r="N21" s="563"/>
      <c r="O21" s="561"/>
      <c r="P21" s="562"/>
      <c r="Q21" s="563"/>
      <c r="R21" s="201"/>
      <c r="S21" s="201"/>
      <c r="T21" s="201"/>
    </row>
    <row r="22" spans="1:20" x14ac:dyDescent="0.55000000000000004">
      <c r="A22" s="201">
        <v>14</v>
      </c>
      <c r="B22" s="201"/>
      <c r="C22" s="533"/>
      <c r="D22" s="534"/>
      <c r="E22" s="560"/>
      <c r="F22" s="561"/>
      <c r="G22" s="562"/>
      <c r="H22" s="563"/>
      <c r="I22" s="561"/>
      <c r="J22" s="562"/>
      <c r="K22" s="563"/>
      <c r="L22" s="561"/>
      <c r="M22" s="562"/>
      <c r="N22" s="563"/>
      <c r="O22" s="561"/>
      <c r="P22" s="562"/>
      <c r="Q22" s="563"/>
      <c r="R22" s="201"/>
      <c r="S22" s="201"/>
      <c r="T22" s="201"/>
    </row>
    <row r="23" spans="1:20" x14ac:dyDescent="0.55000000000000004">
      <c r="A23" s="4">
        <v>15</v>
      </c>
      <c r="B23" s="4"/>
      <c r="C23" s="570"/>
      <c r="D23" s="571"/>
      <c r="E23" s="572"/>
      <c r="F23" s="567"/>
      <c r="G23" s="568"/>
      <c r="H23" s="569"/>
      <c r="I23" s="567"/>
      <c r="J23" s="568"/>
      <c r="K23" s="569"/>
      <c r="L23" s="567"/>
      <c r="M23" s="568"/>
      <c r="N23" s="569"/>
      <c r="O23" s="567"/>
      <c r="P23" s="568"/>
      <c r="Q23" s="569"/>
      <c r="R23" s="4"/>
      <c r="S23" s="4"/>
      <c r="T23" s="4"/>
    </row>
    <row r="26" spans="1:20" x14ac:dyDescent="0.55000000000000004">
      <c r="F26" s="493" t="s">
        <v>177</v>
      </c>
      <c r="G26" s="493"/>
      <c r="H26" s="493"/>
      <c r="I26" s="493"/>
      <c r="J26" s="493"/>
      <c r="K26" s="493"/>
      <c r="L26" s="493"/>
      <c r="M26" s="493"/>
      <c r="N26" s="493"/>
      <c r="O26" s="493"/>
    </row>
    <row r="27" spans="1:20" x14ac:dyDescent="0.55000000000000004">
      <c r="G27" s="202" t="s">
        <v>163</v>
      </c>
      <c r="H27" s="493">
        <f>แบบกรอก!$B$22</f>
        <v>0</v>
      </c>
      <c r="I27" s="493"/>
      <c r="J27" s="493"/>
      <c r="K27" s="493"/>
      <c r="L27" s="493"/>
      <c r="M27" s="493"/>
      <c r="N27" s="493"/>
      <c r="O27" t="s">
        <v>164</v>
      </c>
    </row>
    <row r="28" spans="1:20" x14ac:dyDescent="0.55000000000000004">
      <c r="H28" s="493" t="s">
        <v>178</v>
      </c>
      <c r="I28" s="493"/>
      <c r="J28" s="493"/>
      <c r="K28" s="493"/>
      <c r="L28" s="493"/>
      <c r="M28" s="493"/>
      <c r="N28" s="493"/>
    </row>
  </sheetData>
  <sheetProtection sheet="1" objects="1" scenarios="1"/>
  <mergeCells count="96">
    <mergeCell ref="H27:N27"/>
    <mergeCell ref="H28:N28"/>
    <mergeCell ref="C23:E23"/>
    <mergeCell ref="F23:H23"/>
    <mergeCell ref="I23:K23"/>
    <mergeCell ref="L23:N23"/>
    <mergeCell ref="O23:Q23"/>
    <mergeCell ref="F26:O26"/>
    <mergeCell ref="C21:E21"/>
    <mergeCell ref="F21:H21"/>
    <mergeCell ref="I21:K21"/>
    <mergeCell ref="L21:N21"/>
    <mergeCell ref="O21:Q21"/>
    <mergeCell ref="C22:E22"/>
    <mergeCell ref="F22:H22"/>
    <mergeCell ref="I22:K22"/>
    <mergeCell ref="L22:N22"/>
    <mergeCell ref="O22:Q22"/>
    <mergeCell ref="C19:E19"/>
    <mergeCell ref="F19:H19"/>
    <mergeCell ref="I19:K19"/>
    <mergeCell ref="L19:N19"/>
    <mergeCell ref="O19:Q19"/>
    <mergeCell ref="C20:E20"/>
    <mergeCell ref="F20:H20"/>
    <mergeCell ref="I20:K20"/>
    <mergeCell ref="L20:N20"/>
    <mergeCell ref="O20:Q20"/>
    <mergeCell ref="C17:E17"/>
    <mergeCell ref="F17:H17"/>
    <mergeCell ref="I17:K17"/>
    <mergeCell ref="L17:N17"/>
    <mergeCell ref="O17:Q17"/>
    <mergeCell ref="C18:E18"/>
    <mergeCell ref="F18:H18"/>
    <mergeCell ref="I18:K18"/>
    <mergeCell ref="L18:N18"/>
    <mergeCell ref="O18:Q18"/>
    <mergeCell ref="C15:E15"/>
    <mergeCell ref="F15:H15"/>
    <mergeCell ref="I15:K15"/>
    <mergeCell ref="L15:N15"/>
    <mergeCell ref="O15:Q15"/>
    <mergeCell ref="C16:E16"/>
    <mergeCell ref="F16:H16"/>
    <mergeCell ref="I16:K16"/>
    <mergeCell ref="L16:N16"/>
    <mergeCell ref="O16:Q16"/>
    <mergeCell ref="C13:E13"/>
    <mergeCell ref="F13:H13"/>
    <mergeCell ref="I13:K13"/>
    <mergeCell ref="L13:N13"/>
    <mergeCell ref="O13:Q13"/>
    <mergeCell ref="C14:E14"/>
    <mergeCell ref="F14:H14"/>
    <mergeCell ref="I14:K14"/>
    <mergeCell ref="L14:N14"/>
    <mergeCell ref="O14:Q14"/>
    <mergeCell ref="C11:E11"/>
    <mergeCell ref="F11:H11"/>
    <mergeCell ref="I11:K11"/>
    <mergeCell ref="L11:N11"/>
    <mergeCell ref="O11:Q11"/>
    <mergeCell ref="C12:E12"/>
    <mergeCell ref="F12:H12"/>
    <mergeCell ref="I12:K12"/>
    <mergeCell ref="L12:N12"/>
    <mergeCell ref="O12:Q12"/>
    <mergeCell ref="C9:E9"/>
    <mergeCell ref="F9:H9"/>
    <mergeCell ref="I9:K9"/>
    <mergeCell ref="L9:N9"/>
    <mergeCell ref="O9:Q9"/>
    <mergeCell ref="C10:E10"/>
    <mergeCell ref="F10:H10"/>
    <mergeCell ref="I10:K10"/>
    <mergeCell ref="L10:N10"/>
    <mergeCell ref="O10:Q10"/>
    <mergeCell ref="T6:T8"/>
    <mergeCell ref="C7:E7"/>
    <mergeCell ref="F7:H7"/>
    <mergeCell ref="I7:K7"/>
    <mergeCell ref="L7:N7"/>
    <mergeCell ref="O7:Q7"/>
    <mergeCell ref="S6:S8"/>
    <mergeCell ref="I4:N4"/>
    <mergeCell ref="A6:A8"/>
    <mergeCell ref="B6:B8"/>
    <mergeCell ref="C6:Q6"/>
    <mergeCell ref="R6:R8"/>
    <mergeCell ref="A3:T3"/>
    <mergeCell ref="A1:T1"/>
    <mergeCell ref="C2:G2"/>
    <mergeCell ref="I2:J2"/>
    <mergeCell ref="K2:N2"/>
    <mergeCell ref="O2:Q2"/>
  </mergeCells>
  <pageMargins left="0.7" right="0.7" top="0.75" bottom="0.75" header="0.3" footer="0.3"/>
  <pageSetup paperSize="9" orientation="portrait" r:id="rId1"/>
  <headerFooter>
    <oddHeader>&amp;Cหน้า 19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X28"/>
  <sheetViews>
    <sheetView view="pageLayout" zoomScaleNormal="100" workbookViewId="0">
      <selection activeCell="X9" sqref="X9"/>
    </sheetView>
  </sheetViews>
  <sheetFormatPr defaultRowHeight="24" x14ac:dyDescent="0.55000000000000004"/>
  <cols>
    <col min="1" max="1" width="3.625" customWidth="1"/>
    <col min="2" max="2" width="18.5" customWidth="1"/>
    <col min="3" max="17" width="2.625" customWidth="1"/>
    <col min="18" max="18" width="6.75" customWidth="1"/>
    <col min="19" max="19" width="7.75" customWidth="1"/>
    <col min="20" max="20" width="8.625" customWidth="1"/>
    <col min="21" max="22" width="2.875" customWidth="1"/>
  </cols>
  <sheetData>
    <row r="1" spans="1:24" x14ac:dyDescent="0.55000000000000004">
      <c r="A1" s="494" t="s">
        <v>165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493"/>
      <c r="O1" s="493"/>
      <c r="P1" s="493"/>
      <c r="Q1" s="493"/>
      <c r="R1" s="493"/>
      <c r="S1" s="493"/>
      <c r="T1" s="493"/>
      <c r="U1" s="197"/>
      <c r="V1" s="197"/>
      <c r="W1" s="197"/>
      <c r="X1" s="197"/>
    </row>
    <row r="2" spans="1:24" x14ac:dyDescent="0.55000000000000004">
      <c r="C2" s="494" t="s">
        <v>161</v>
      </c>
      <c r="D2" s="493"/>
      <c r="E2" s="493"/>
      <c r="F2" s="493"/>
      <c r="G2" s="493"/>
      <c r="H2" s="197"/>
      <c r="I2" s="493">
        <f>แบบกรอก!$B$7</f>
        <v>0</v>
      </c>
      <c r="J2" s="493"/>
      <c r="K2" s="494" t="s">
        <v>162</v>
      </c>
      <c r="L2" s="493"/>
      <c r="M2" s="493"/>
      <c r="N2" s="493"/>
      <c r="O2" s="494">
        <f>แบบกรอก!$B$8</f>
        <v>0</v>
      </c>
      <c r="P2" s="493"/>
      <c r="Q2" s="493"/>
      <c r="R2" s="198"/>
      <c r="S2" s="198"/>
      <c r="T2" s="197"/>
      <c r="U2" s="197"/>
      <c r="V2" s="197"/>
    </row>
    <row r="3" spans="1:24" x14ac:dyDescent="0.55000000000000004">
      <c r="A3" s="494" t="s">
        <v>166</v>
      </c>
      <c r="B3" s="493"/>
      <c r="C3" s="493"/>
      <c r="D3" s="493"/>
      <c r="E3" s="493"/>
      <c r="F3" s="493"/>
      <c r="G3" s="493"/>
      <c r="H3" s="493"/>
      <c r="I3" s="493"/>
      <c r="J3" s="493"/>
      <c r="K3" s="493"/>
      <c r="L3" s="493"/>
      <c r="M3" s="493"/>
      <c r="N3" s="493"/>
      <c r="O3" s="493"/>
      <c r="P3" s="493"/>
      <c r="Q3" s="493"/>
      <c r="R3" s="493"/>
      <c r="S3" s="493"/>
      <c r="T3" s="493"/>
      <c r="U3" s="197"/>
      <c r="V3" s="197"/>
      <c r="W3" s="197"/>
      <c r="X3" s="197"/>
    </row>
    <row r="4" spans="1:24" x14ac:dyDescent="0.55000000000000004">
      <c r="E4" s="28" t="s">
        <v>176</v>
      </c>
      <c r="I4" s="494" t="str">
        <f>แบบกรอก!$BQ$3</f>
        <v>กันยายน</v>
      </c>
      <c r="J4" s="493"/>
      <c r="K4" s="493"/>
      <c r="L4" s="493"/>
      <c r="M4" s="493"/>
      <c r="N4" s="493"/>
      <c r="O4" s="198"/>
      <c r="P4" s="198"/>
      <c r="Q4" s="198"/>
      <c r="R4" s="198"/>
      <c r="S4" s="198"/>
    </row>
    <row r="6" spans="1:24" x14ac:dyDescent="0.55000000000000004">
      <c r="A6" s="497" t="s">
        <v>139</v>
      </c>
      <c r="B6" s="497" t="s">
        <v>167</v>
      </c>
      <c r="C6" s="497" t="s">
        <v>168</v>
      </c>
      <c r="D6" s="497"/>
      <c r="E6" s="497"/>
      <c r="F6" s="497"/>
      <c r="G6" s="497"/>
      <c r="H6" s="497"/>
      <c r="I6" s="497"/>
      <c r="J6" s="497"/>
      <c r="K6" s="497"/>
      <c r="L6" s="497"/>
      <c r="M6" s="497"/>
      <c r="N6" s="497"/>
      <c r="O6" s="497"/>
      <c r="P6" s="497"/>
      <c r="Q6" s="497"/>
      <c r="R6" s="517" t="s">
        <v>174</v>
      </c>
      <c r="S6" s="517" t="s">
        <v>419</v>
      </c>
      <c r="T6" s="517" t="s">
        <v>175</v>
      </c>
    </row>
    <row r="7" spans="1:24" ht="33.75" customHeight="1" x14ac:dyDescent="0.55000000000000004">
      <c r="A7" s="497"/>
      <c r="B7" s="497"/>
      <c r="C7" s="559" t="s">
        <v>169</v>
      </c>
      <c r="D7" s="559"/>
      <c r="E7" s="559"/>
      <c r="F7" s="497" t="s">
        <v>170</v>
      </c>
      <c r="G7" s="497"/>
      <c r="H7" s="497"/>
      <c r="I7" s="497" t="s">
        <v>171</v>
      </c>
      <c r="J7" s="497"/>
      <c r="K7" s="497"/>
      <c r="L7" s="497" t="s">
        <v>172</v>
      </c>
      <c r="M7" s="497"/>
      <c r="N7" s="497"/>
      <c r="O7" s="497" t="s">
        <v>173</v>
      </c>
      <c r="P7" s="497"/>
      <c r="Q7" s="497"/>
      <c r="R7" s="517"/>
      <c r="S7" s="517"/>
      <c r="T7" s="517"/>
    </row>
    <row r="8" spans="1:24" ht="26.25" customHeight="1" x14ac:dyDescent="0.55000000000000004">
      <c r="A8" s="497"/>
      <c r="B8" s="497"/>
      <c r="C8" s="200">
        <v>1</v>
      </c>
      <c r="D8" s="200">
        <v>2</v>
      </c>
      <c r="E8" s="200">
        <v>3</v>
      </c>
      <c r="F8" s="200">
        <v>1</v>
      </c>
      <c r="G8" s="200">
        <v>2</v>
      </c>
      <c r="H8" s="200">
        <v>3</v>
      </c>
      <c r="I8" s="200">
        <v>1</v>
      </c>
      <c r="J8" s="200">
        <v>2</v>
      </c>
      <c r="K8" s="200">
        <v>3</v>
      </c>
      <c r="L8" s="200">
        <v>1</v>
      </c>
      <c r="M8" s="200">
        <v>2</v>
      </c>
      <c r="N8" s="200">
        <v>3</v>
      </c>
      <c r="O8" s="200">
        <v>1</v>
      </c>
      <c r="P8" s="200">
        <v>2</v>
      </c>
      <c r="Q8" s="200">
        <v>3</v>
      </c>
      <c r="R8" s="517"/>
      <c r="S8" s="517"/>
      <c r="T8" s="517"/>
    </row>
    <row r="9" spans="1:24" x14ac:dyDescent="0.55000000000000004">
      <c r="A9" s="201">
        <v>1</v>
      </c>
      <c r="B9" s="72">
        <f>แบบกรอก!$B$10</f>
        <v>0</v>
      </c>
      <c r="C9" s="533">
        <f>แบบกรอก!BQ10</f>
        <v>0</v>
      </c>
      <c r="D9" s="534"/>
      <c r="E9" s="560"/>
      <c r="F9" s="533">
        <f>แบบกรอก!BR10</f>
        <v>0</v>
      </c>
      <c r="G9" s="534"/>
      <c r="H9" s="560"/>
      <c r="I9" s="561">
        <f>แบบกรอก!BS10</f>
        <v>0</v>
      </c>
      <c r="J9" s="562"/>
      <c r="K9" s="563"/>
      <c r="L9" s="561">
        <f>แบบกรอก!BT10</f>
        <v>0</v>
      </c>
      <c r="M9" s="562"/>
      <c r="N9" s="563"/>
      <c r="O9" s="561">
        <f>แบบกรอก!BU10</f>
        <v>0</v>
      </c>
      <c r="P9" s="562"/>
      <c r="Q9" s="563"/>
      <c r="R9" s="201">
        <f>SUM(C9:Q9)</f>
        <v>0</v>
      </c>
      <c r="S9" s="186">
        <f>(R9*100)/15</f>
        <v>0</v>
      </c>
      <c r="T9" s="201" t="str">
        <f>IF(S9&lt;60,"ไม่ผ่าน",IF(S9&lt;70,"ผ่าน",IF(S9&lt;80,"ดี",IF(S9&gt;=80,"ดีเยี่ยม"))))</f>
        <v>ไม่ผ่าน</v>
      </c>
    </row>
    <row r="10" spans="1:24" x14ac:dyDescent="0.55000000000000004">
      <c r="A10" s="201">
        <v>2</v>
      </c>
      <c r="B10" s="72">
        <f>แบบกรอก!$B$11</f>
        <v>0</v>
      </c>
      <c r="C10" s="533">
        <f>แบบกรอก!BQ11</f>
        <v>0</v>
      </c>
      <c r="D10" s="534"/>
      <c r="E10" s="560"/>
      <c r="F10" s="533">
        <f>แบบกรอก!BR11</f>
        <v>0</v>
      </c>
      <c r="G10" s="534"/>
      <c r="H10" s="560"/>
      <c r="I10" s="561">
        <f>แบบกรอก!BS11</f>
        <v>0</v>
      </c>
      <c r="J10" s="562"/>
      <c r="K10" s="563"/>
      <c r="L10" s="561">
        <f>แบบกรอก!BT11</f>
        <v>0</v>
      </c>
      <c r="M10" s="562"/>
      <c r="N10" s="563"/>
      <c r="O10" s="561">
        <f>แบบกรอก!BU11</f>
        <v>0</v>
      </c>
      <c r="P10" s="562"/>
      <c r="Q10" s="563"/>
      <c r="R10" s="201">
        <f t="shared" ref="R10:R20" si="0">SUM(C10:Q10)</f>
        <v>0</v>
      </c>
      <c r="S10" s="186">
        <f t="shared" ref="S10:S20" si="1">(R10*100)/15</f>
        <v>0</v>
      </c>
      <c r="T10" s="201" t="str">
        <f t="shared" ref="T10:T20" si="2">IF(S10&lt;60,"ไม่ผ่าน",IF(S10&lt;70,"ผ่าน",IF(S10&lt;80,"ดี",IF(S10&gt;=80,"ดีเยี่ยม"))))</f>
        <v>ไม่ผ่าน</v>
      </c>
    </row>
    <row r="11" spans="1:24" x14ac:dyDescent="0.55000000000000004">
      <c r="A11" s="201">
        <v>3</v>
      </c>
      <c r="B11" s="72">
        <f>แบบกรอก!$B$12</f>
        <v>0</v>
      </c>
      <c r="C11" s="533">
        <f>แบบกรอก!BQ12</f>
        <v>0</v>
      </c>
      <c r="D11" s="534"/>
      <c r="E11" s="560"/>
      <c r="F11" s="533">
        <f>แบบกรอก!BR12</f>
        <v>0</v>
      </c>
      <c r="G11" s="534"/>
      <c r="H11" s="560"/>
      <c r="I11" s="561">
        <f>แบบกรอก!BS12</f>
        <v>0</v>
      </c>
      <c r="J11" s="562"/>
      <c r="K11" s="563"/>
      <c r="L11" s="561">
        <f>แบบกรอก!BT12</f>
        <v>0</v>
      </c>
      <c r="M11" s="562"/>
      <c r="N11" s="563"/>
      <c r="O11" s="561">
        <f>แบบกรอก!BU12</f>
        <v>0</v>
      </c>
      <c r="P11" s="562"/>
      <c r="Q11" s="563"/>
      <c r="R11" s="201">
        <f t="shared" si="0"/>
        <v>0</v>
      </c>
      <c r="S11" s="186">
        <f t="shared" si="1"/>
        <v>0</v>
      </c>
      <c r="T11" s="201" t="str">
        <f t="shared" si="2"/>
        <v>ไม่ผ่าน</v>
      </c>
    </row>
    <row r="12" spans="1:24" x14ac:dyDescent="0.55000000000000004">
      <c r="A12" s="201">
        <v>4</v>
      </c>
      <c r="B12" s="72">
        <f>แบบกรอก!$B$13</f>
        <v>0</v>
      </c>
      <c r="C12" s="564">
        <f>แบบกรอก!BQ13</f>
        <v>0</v>
      </c>
      <c r="D12" s="565"/>
      <c r="E12" s="566"/>
      <c r="F12" s="533">
        <f>แบบกรอก!BR13</f>
        <v>0</v>
      </c>
      <c r="G12" s="534"/>
      <c r="H12" s="560"/>
      <c r="I12" s="561">
        <f>แบบกรอก!BS13</f>
        <v>0</v>
      </c>
      <c r="J12" s="562"/>
      <c r="K12" s="563"/>
      <c r="L12" s="561">
        <f>แบบกรอก!BT13</f>
        <v>0</v>
      </c>
      <c r="M12" s="562"/>
      <c r="N12" s="563"/>
      <c r="O12" s="561">
        <f>แบบกรอก!BU13</f>
        <v>0</v>
      </c>
      <c r="P12" s="562"/>
      <c r="Q12" s="563"/>
      <c r="R12" s="201">
        <f t="shared" si="0"/>
        <v>0</v>
      </c>
      <c r="S12" s="186">
        <f t="shared" si="1"/>
        <v>0</v>
      </c>
      <c r="T12" s="201" t="str">
        <f t="shared" si="2"/>
        <v>ไม่ผ่าน</v>
      </c>
    </row>
    <row r="13" spans="1:24" x14ac:dyDescent="0.55000000000000004">
      <c r="A13" s="201">
        <v>5</v>
      </c>
      <c r="B13" s="72">
        <f>แบบกรอก!$B$14</f>
        <v>0</v>
      </c>
      <c r="C13" s="533">
        <f>แบบกรอก!BQ14</f>
        <v>0</v>
      </c>
      <c r="D13" s="534"/>
      <c r="E13" s="560"/>
      <c r="F13" s="533">
        <f>แบบกรอก!BR14</f>
        <v>0</v>
      </c>
      <c r="G13" s="534"/>
      <c r="H13" s="560"/>
      <c r="I13" s="561">
        <f>แบบกรอก!BS14</f>
        <v>0</v>
      </c>
      <c r="J13" s="562"/>
      <c r="K13" s="563"/>
      <c r="L13" s="561">
        <f>แบบกรอก!BT14</f>
        <v>0</v>
      </c>
      <c r="M13" s="562"/>
      <c r="N13" s="563"/>
      <c r="O13" s="561">
        <f>แบบกรอก!BU14</f>
        <v>0</v>
      </c>
      <c r="P13" s="562"/>
      <c r="Q13" s="563"/>
      <c r="R13" s="201">
        <f t="shared" si="0"/>
        <v>0</v>
      </c>
      <c r="S13" s="186">
        <f t="shared" si="1"/>
        <v>0</v>
      </c>
      <c r="T13" s="201" t="str">
        <f t="shared" si="2"/>
        <v>ไม่ผ่าน</v>
      </c>
    </row>
    <row r="14" spans="1:24" x14ac:dyDescent="0.55000000000000004">
      <c r="A14" s="201">
        <v>6</v>
      </c>
      <c r="B14" s="72">
        <f>แบบกรอก!$B$15</f>
        <v>0</v>
      </c>
      <c r="C14" s="533">
        <f>แบบกรอก!BQ15</f>
        <v>0</v>
      </c>
      <c r="D14" s="534"/>
      <c r="E14" s="560"/>
      <c r="F14" s="533">
        <f>แบบกรอก!BR15</f>
        <v>0</v>
      </c>
      <c r="G14" s="534"/>
      <c r="H14" s="560"/>
      <c r="I14" s="561">
        <f>แบบกรอก!BS15</f>
        <v>0</v>
      </c>
      <c r="J14" s="562"/>
      <c r="K14" s="563"/>
      <c r="L14" s="561">
        <f>แบบกรอก!BT15</f>
        <v>0</v>
      </c>
      <c r="M14" s="562"/>
      <c r="N14" s="563"/>
      <c r="O14" s="561">
        <f>แบบกรอก!BU15</f>
        <v>0</v>
      </c>
      <c r="P14" s="562"/>
      <c r="Q14" s="563"/>
      <c r="R14" s="201">
        <f t="shared" si="0"/>
        <v>0</v>
      </c>
      <c r="S14" s="186">
        <f t="shared" si="1"/>
        <v>0</v>
      </c>
      <c r="T14" s="201" t="str">
        <f t="shared" si="2"/>
        <v>ไม่ผ่าน</v>
      </c>
    </row>
    <row r="15" spans="1:24" x14ac:dyDescent="0.55000000000000004">
      <c r="A15" s="201">
        <v>7</v>
      </c>
      <c r="B15" s="72">
        <f>แบบกรอก!$B$16</f>
        <v>0</v>
      </c>
      <c r="C15" s="533">
        <f>แบบกรอก!BQ16</f>
        <v>0</v>
      </c>
      <c r="D15" s="534"/>
      <c r="E15" s="560"/>
      <c r="F15" s="561">
        <f>แบบกรอก!BR16</f>
        <v>0</v>
      </c>
      <c r="G15" s="562"/>
      <c r="H15" s="563"/>
      <c r="I15" s="561">
        <f>แบบกรอก!BS16</f>
        <v>0</v>
      </c>
      <c r="J15" s="562"/>
      <c r="K15" s="563"/>
      <c r="L15" s="561">
        <f>แบบกรอก!BT16</f>
        <v>0</v>
      </c>
      <c r="M15" s="562"/>
      <c r="N15" s="563"/>
      <c r="O15" s="561">
        <f>แบบกรอก!BU16</f>
        <v>0</v>
      </c>
      <c r="P15" s="562"/>
      <c r="Q15" s="563"/>
      <c r="R15" s="201">
        <f t="shared" si="0"/>
        <v>0</v>
      </c>
      <c r="S15" s="186">
        <f t="shared" si="1"/>
        <v>0</v>
      </c>
      <c r="T15" s="201" t="str">
        <f t="shared" si="2"/>
        <v>ไม่ผ่าน</v>
      </c>
    </row>
    <row r="16" spans="1:24" x14ac:dyDescent="0.55000000000000004">
      <c r="A16" s="201">
        <v>8</v>
      </c>
      <c r="B16" s="72">
        <f>แบบกรอก!$B$17</f>
        <v>0</v>
      </c>
      <c r="C16" s="533">
        <f>แบบกรอก!BQ17</f>
        <v>0</v>
      </c>
      <c r="D16" s="534"/>
      <c r="E16" s="560"/>
      <c r="F16" s="561">
        <f>แบบกรอก!BR17</f>
        <v>0</v>
      </c>
      <c r="G16" s="562"/>
      <c r="H16" s="563"/>
      <c r="I16" s="561">
        <f>แบบกรอก!BS17</f>
        <v>0</v>
      </c>
      <c r="J16" s="562"/>
      <c r="K16" s="563"/>
      <c r="L16" s="561">
        <f>แบบกรอก!BT17</f>
        <v>0</v>
      </c>
      <c r="M16" s="562"/>
      <c r="N16" s="563"/>
      <c r="O16" s="561">
        <f>แบบกรอก!BU17</f>
        <v>0</v>
      </c>
      <c r="P16" s="562"/>
      <c r="Q16" s="563"/>
      <c r="R16" s="201">
        <f t="shared" si="0"/>
        <v>0</v>
      </c>
      <c r="S16" s="186">
        <f t="shared" si="1"/>
        <v>0</v>
      </c>
      <c r="T16" s="201" t="str">
        <f t="shared" si="2"/>
        <v>ไม่ผ่าน</v>
      </c>
    </row>
    <row r="17" spans="1:20" x14ac:dyDescent="0.55000000000000004">
      <c r="A17" s="201">
        <v>9</v>
      </c>
      <c r="B17" s="72">
        <f>แบบกรอก!$B$18</f>
        <v>0</v>
      </c>
      <c r="C17" s="533">
        <f>แบบกรอก!BQ18</f>
        <v>0</v>
      </c>
      <c r="D17" s="534"/>
      <c r="E17" s="560"/>
      <c r="F17" s="561">
        <f>แบบกรอก!BR18</f>
        <v>0</v>
      </c>
      <c r="G17" s="562"/>
      <c r="H17" s="563"/>
      <c r="I17" s="561">
        <f>แบบกรอก!BS18</f>
        <v>0</v>
      </c>
      <c r="J17" s="562"/>
      <c r="K17" s="563"/>
      <c r="L17" s="561">
        <f>แบบกรอก!BT18</f>
        <v>0</v>
      </c>
      <c r="M17" s="562"/>
      <c r="N17" s="563"/>
      <c r="O17" s="561">
        <f>แบบกรอก!BU18</f>
        <v>0</v>
      </c>
      <c r="P17" s="562"/>
      <c r="Q17" s="563"/>
      <c r="R17" s="201">
        <f t="shared" si="0"/>
        <v>0</v>
      </c>
      <c r="S17" s="186">
        <f t="shared" si="1"/>
        <v>0</v>
      </c>
      <c r="T17" s="201" t="str">
        <f t="shared" si="2"/>
        <v>ไม่ผ่าน</v>
      </c>
    </row>
    <row r="18" spans="1:20" x14ac:dyDescent="0.55000000000000004">
      <c r="A18" s="201">
        <v>10</v>
      </c>
      <c r="B18" s="72">
        <f>แบบกรอก!$B$19</f>
        <v>0</v>
      </c>
      <c r="C18" s="533">
        <f>แบบกรอก!BQ19</f>
        <v>0</v>
      </c>
      <c r="D18" s="534"/>
      <c r="E18" s="560"/>
      <c r="F18" s="561">
        <f>แบบกรอก!BR19</f>
        <v>0</v>
      </c>
      <c r="G18" s="562"/>
      <c r="H18" s="563"/>
      <c r="I18" s="561">
        <f>แบบกรอก!BS19</f>
        <v>0</v>
      </c>
      <c r="J18" s="562"/>
      <c r="K18" s="563"/>
      <c r="L18" s="561">
        <f>แบบกรอก!BT19</f>
        <v>0</v>
      </c>
      <c r="M18" s="562"/>
      <c r="N18" s="563"/>
      <c r="O18" s="561">
        <f>แบบกรอก!BU19</f>
        <v>0</v>
      </c>
      <c r="P18" s="562"/>
      <c r="Q18" s="563"/>
      <c r="R18" s="201">
        <f t="shared" si="0"/>
        <v>0</v>
      </c>
      <c r="S18" s="186">
        <f t="shared" si="1"/>
        <v>0</v>
      </c>
      <c r="T18" s="201" t="str">
        <f t="shared" si="2"/>
        <v>ไม่ผ่าน</v>
      </c>
    </row>
    <row r="19" spans="1:20" x14ac:dyDescent="0.55000000000000004">
      <c r="A19" s="201">
        <v>11</v>
      </c>
      <c r="B19" s="72">
        <f>แบบกรอก!$B$20</f>
        <v>0</v>
      </c>
      <c r="C19" s="533">
        <f>แบบกรอก!BQ20</f>
        <v>0</v>
      </c>
      <c r="D19" s="534"/>
      <c r="E19" s="560"/>
      <c r="F19" s="561">
        <f>แบบกรอก!BR20</f>
        <v>0</v>
      </c>
      <c r="G19" s="562"/>
      <c r="H19" s="563"/>
      <c r="I19" s="561">
        <f>แบบกรอก!BS20</f>
        <v>0</v>
      </c>
      <c r="J19" s="562"/>
      <c r="K19" s="563"/>
      <c r="L19" s="561">
        <f>แบบกรอก!BT20</f>
        <v>0</v>
      </c>
      <c r="M19" s="562"/>
      <c r="N19" s="563"/>
      <c r="O19" s="561">
        <f>แบบกรอก!BU20</f>
        <v>0</v>
      </c>
      <c r="P19" s="562"/>
      <c r="Q19" s="563"/>
      <c r="R19" s="201">
        <f t="shared" si="0"/>
        <v>0</v>
      </c>
      <c r="S19" s="186">
        <f t="shared" si="1"/>
        <v>0</v>
      </c>
      <c r="T19" s="201" t="str">
        <f t="shared" si="2"/>
        <v>ไม่ผ่าน</v>
      </c>
    </row>
    <row r="20" spans="1:20" x14ac:dyDescent="0.55000000000000004">
      <c r="A20" s="201">
        <v>12</v>
      </c>
      <c r="B20" s="72">
        <f>แบบกรอก!$B$21</f>
        <v>0</v>
      </c>
      <c r="C20" s="533">
        <f>แบบกรอก!BQ21</f>
        <v>0</v>
      </c>
      <c r="D20" s="534"/>
      <c r="E20" s="560"/>
      <c r="F20" s="561">
        <f>แบบกรอก!BR21</f>
        <v>0</v>
      </c>
      <c r="G20" s="562"/>
      <c r="H20" s="563"/>
      <c r="I20" s="561">
        <f>แบบกรอก!BS21</f>
        <v>0</v>
      </c>
      <c r="J20" s="562"/>
      <c r="K20" s="563"/>
      <c r="L20" s="561">
        <f>แบบกรอก!BT21</f>
        <v>0</v>
      </c>
      <c r="M20" s="562"/>
      <c r="N20" s="563"/>
      <c r="O20" s="561">
        <f>แบบกรอก!BU21</f>
        <v>0</v>
      </c>
      <c r="P20" s="562"/>
      <c r="Q20" s="563"/>
      <c r="R20" s="201">
        <f t="shared" si="0"/>
        <v>0</v>
      </c>
      <c r="S20" s="186">
        <f t="shared" si="1"/>
        <v>0</v>
      </c>
      <c r="T20" s="201" t="str">
        <f t="shared" si="2"/>
        <v>ไม่ผ่าน</v>
      </c>
    </row>
    <row r="21" spans="1:20" x14ac:dyDescent="0.55000000000000004">
      <c r="A21" s="201">
        <v>13</v>
      </c>
      <c r="B21" s="72"/>
      <c r="C21" s="533"/>
      <c r="D21" s="534"/>
      <c r="E21" s="560"/>
      <c r="F21" s="561"/>
      <c r="G21" s="562"/>
      <c r="H21" s="563"/>
      <c r="I21" s="561"/>
      <c r="J21" s="562"/>
      <c r="K21" s="563"/>
      <c r="L21" s="561"/>
      <c r="M21" s="562"/>
      <c r="N21" s="563"/>
      <c r="O21" s="561"/>
      <c r="P21" s="562"/>
      <c r="Q21" s="563"/>
      <c r="R21" s="201"/>
      <c r="S21" s="201"/>
      <c r="T21" s="201"/>
    </row>
    <row r="22" spans="1:20" x14ac:dyDescent="0.55000000000000004">
      <c r="A22" s="201">
        <v>14</v>
      </c>
      <c r="B22" s="201"/>
      <c r="C22" s="533"/>
      <c r="D22" s="534"/>
      <c r="E22" s="560"/>
      <c r="F22" s="561"/>
      <c r="G22" s="562"/>
      <c r="H22" s="563"/>
      <c r="I22" s="561"/>
      <c r="J22" s="562"/>
      <c r="K22" s="563"/>
      <c r="L22" s="561"/>
      <c r="M22" s="562"/>
      <c r="N22" s="563"/>
      <c r="O22" s="561"/>
      <c r="P22" s="562"/>
      <c r="Q22" s="563"/>
      <c r="R22" s="201"/>
      <c r="S22" s="201"/>
      <c r="T22" s="201"/>
    </row>
    <row r="23" spans="1:20" x14ac:dyDescent="0.55000000000000004">
      <c r="A23" s="4">
        <v>15</v>
      </c>
      <c r="B23" s="4"/>
      <c r="C23" s="570"/>
      <c r="D23" s="571"/>
      <c r="E23" s="572"/>
      <c r="F23" s="567"/>
      <c r="G23" s="568"/>
      <c r="H23" s="569"/>
      <c r="I23" s="567"/>
      <c r="J23" s="568"/>
      <c r="K23" s="569"/>
      <c r="L23" s="567"/>
      <c r="M23" s="568"/>
      <c r="N23" s="569"/>
      <c r="O23" s="567"/>
      <c r="P23" s="568"/>
      <c r="Q23" s="569"/>
      <c r="R23" s="4"/>
      <c r="S23" s="4"/>
      <c r="T23" s="4"/>
    </row>
    <row r="26" spans="1:20" x14ac:dyDescent="0.55000000000000004">
      <c r="F26" s="493" t="s">
        <v>177</v>
      </c>
      <c r="G26" s="493"/>
      <c r="H26" s="493"/>
      <c r="I26" s="493"/>
      <c r="J26" s="493"/>
      <c r="K26" s="493"/>
      <c r="L26" s="493"/>
      <c r="M26" s="493"/>
      <c r="N26" s="493"/>
      <c r="O26" s="493"/>
    </row>
    <row r="27" spans="1:20" x14ac:dyDescent="0.55000000000000004">
      <c r="G27" s="202" t="s">
        <v>163</v>
      </c>
      <c r="H27" s="493">
        <f>แบบกรอก!$B$22</f>
        <v>0</v>
      </c>
      <c r="I27" s="493"/>
      <c r="J27" s="493"/>
      <c r="K27" s="493"/>
      <c r="L27" s="493"/>
      <c r="M27" s="493"/>
      <c r="N27" s="493"/>
      <c r="O27" t="s">
        <v>164</v>
      </c>
    </row>
    <row r="28" spans="1:20" x14ac:dyDescent="0.55000000000000004">
      <c r="H28" s="493" t="s">
        <v>178</v>
      </c>
      <c r="I28" s="493"/>
      <c r="J28" s="493"/>
      <c r="K28" s="493"/>
      <c r="L28" s="493"/>
      <c r="M28" s="493"/>
      <c r="N28" s="493"/>
    </row>
  </sheetData>
  <sheetProtection sheet="1" objects="1" scenarios="1"/>
  <mergeCells count="96">
    <mergeCell ref="H27:N27"/>
    <mergeCell ref="H28:N28"/>
    <mergeCell ref="C23:E23"/>
    <mergeCell ref="F23:H23"/>
    <mergeCell ref="I23:K23"/>
    <mergeCell ref="L23:N23"/>
    <mergeCell ref="O23:Q23"/>
    <mergeCell ref="F26:O26"/>
    <mergeCell ref="C21:E21"/>
    <mergeCell ref="F21:H21"/>
    <mergeCell ref="I21:K21"/>
    <mergeCell ref="L21:N21"/>
    <mergeCell ref="O21:Q21"/>
    <mergeCell ref="C22:E22"/>
    <mergeCell ref="F22:H22"/>
    <mergeCell ref="I22:K22"/>
    <mergeCell ref="L22:N22"/>
    <mergeCell ref="O22:Q22"/>
    <mergeCell ref="C19:E19"/>
    <mergeCell ref="F19:H19"/>
    <mergeCell ref="I19:K19"/>
    <mergeCell ref="L19:N19"/>
    <mergeCell ref="O19:Q19"/>
    <mergeCell ref="C20:E20"/>
    <mergeCell ref="F20:H20"/>
    <mergeCell ref="I20:K20"/>
    <mergeCell ref="L20:N20"/>
    <mergeCell ref="O20:Q20"/>
    <mergeCell ref="C17:E17"/>
    <mergeCell ref="F17:H17"/>
    <mergeCell ref="I17:K17"/>
    <mergeCell ref="L17:N17"/>
    <mergeCell ref="O17:Q17"/>
    <mergeCell ref="C18:E18"/>
    <mergeCell ref="F18:H18"/>
    <mergeCell ref="I18:K18"/>
    <mergeCell ref="L18:N18"/>
    <mergeCell ref="O18:Q18"/>
    <mergeCell ref="C15:E15"/>
    <mergeCell ref="F15:H15"/>
    <mergeCell ref="I15:K15"/>
    <mergeCell ref="L15:N15"/>
    <mergeCell ref="O15:Q15"/>
    <mergeCell ref="C16:E16"/>
    <mergeCell ref="F16:H16"/>
    <mergeCell ref="I16:K16"/>
    <mergeCell ref="L16:N16"/>
    <mergeCell ref="O16:Q16"/>
    <mergeCell ref="C13:E13"/>
    <mergeCell ref="F13:H13"/>
    <mergeCell ref="I13:K13"/>
    <mergeCell ref="L13:N13"/>
    <mergeCell ref="O13:Q13"/>
    <mergeCell ref="C14:E14"/>
    <mergeCell ref="F14:H14"/>
    <mergeCell ref="I14:K14"/>
    <mergeCell ref="L14:N14"/>
    <mergeCell ref="O14:Q14"/>
    <mergeCell ref="C11:E11"/>
    <mergeCell ref="F11:H11"/>
    <mergeCell ref="I11:K11"/>
    <mergeCell ref="L11:N11"/>
    <mergeCell ref="O11:Q11"/>
    <mergeCell ref="C12:E12"/>
    <mergeCell ref="F12:H12"/>
    <mergeCell ref="I12:K12"/>
    <mergeCell ref="L12:N12"/>
    <mergeCell ref="O12:Q12"/>
    <mergeCell ref="C9:E9"/>
    <mergeCell ref="F9:H9"/>
    <mergeCell ref="I9:K9"/>
    <mergeCell ref="L9:N9"/>
    <mergeCell ref="O9:Q9"/>
    <mergeCell ref="C10:E10"/>
    <mergeCell ref="F10:H10"/>
    <mergeCell ref="I10:K10"/>
    <mergeCell ref="L10:N10"/>
    <mergeCell ref="O10:Q10"/>
    <mergeCell ref="T6:T8"/>
    <mergeCell ref="C7:E7"/>
    <mergeCell ref="F7:H7"/>
    <mergeCell ref="I7:K7"/>
    <mergeCell ref="L7:N7"/>
    <mergeCell ref="O7:Q7"/>
    <mergeCell ref="S6:S8"/>
    <mergeCell ref="I4:N4"/>
    <mergeCell ref="A6:A8"/>
    <mergeCell ref="B6:B8"/>
    <mergeCell ref="C6:Q6"/>
    <mergeCell ref="R6:R8"/>
    <mergeCell ref="A3:T3"/>
    <mergeCell ref="A1:T1"/>
    <mergeCell ref="C2:G2"/>
    <mergeCell ref="I2:J2"/>
    <mergeCell ref="K2:N2"/>
    <mergeCell ref="O2:Q2"/>
  </mergeCells>
  <pageMargins left="0.7" right="0.7" top="0.75" bottom="0.75" header="0.3" footer="0.3"/>
  <pageSetup paperSize="9" orientation="portrait" r:id="rId1"/>
  <headerFooter>
    <oddHeader>&amp;Cหน้า 20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X28"/>
  <sheetViews>
    <sheetView view="pageLayout" topLeftCell="A13" zoomScaleNormal="100" workbookViewId="0">
      <selection activeCell="B17" sqref="B17"/>
    </sheetView>
  </sheetViews>
  <sheetFormatPr defaultRowHeight="24" x14ac:dyDescent="0.55000000000000004"/>
  <cols>
    <col min="1" max="1" width="3.625" customWidth="1"/>
    <col min="2" max="2" width="18.5" customWidth="1"/>
    <col min="3" max="17" width="2.625" customWidth="1"/>
    <col min="18" max="18" width="6.75" customWidth="1"/>
    <col min="19" max="19" width="7.75" customWidth="1"/>
    <col min="20" max="20" width="8.625" customWidth="1"/>
    <col min="21" max="22" width="2.875" customWidth="1"/>
  </cols>
  <sheetData>
    <row r="1" spans="1:24" x14ac:dyDescent="0.55000000000000004">
      <c r="A1" s="494" t="s">
        <v>165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493"/>
      <c r="O1" s="493"/>
      <c r="P1" s="493"/>
      <c r="Q1" s="493"/>
      <c r="R1" s="493"/>
      <c r="S1" s="493"/>
      <c r="T1" s="493"/>
      <c r="U1" s="197"/>
      <c r="V1" s="197"/>
      <c r="W1" s="197"/>
      <c r="X1" s="197"/>
    </row>
    <row r="2" spans="1:24" x14ac:dyDescent="0.55000000000000004">
      <c r="C2" s="494" t="s">
        <v>161</v>
      </c>
      <c r="D2" s="493"/>
      <c r="E2" s="493"/>
      <c r="F2" s="493"/>
      <c r="G2" s="493"/>
      <c r="H2" s="197"/>
      <c r="I2" s="493">
        <f>แบบกรอก!$B$7</f>
        <v>0</v>
      </c>
      <c r="J2" s="493"/>
      <c r="K2" s="494" t="s">
        <v>162</v>
      </c>
      <c r="L2" s="493"/>
      <c r="M2" s="493"/>
      <c r="N2" s="493"/>
      <c r="O2" s="494">
        <f>แบบกรอก!$B$8</f>
        <v>0</v>
      </c>
      <c r="P2" s="493"/>
      <c r="Q2" s="493"/>
      <c r="R2" s="198"/>
      <c r="S2" s="198"/>
      <c r="T2" s="197"/>
      <c r="U2" s="197"/>
      <c r="V2" s="197"/>
    </row>
    <row r="3" spans="1:24" x14ac:dyDescent="0.55000000000000004">
      <c r="A3" s="494" t="s">
        <v>166</v>
      </c>
      <c r="B3" s="493"/>
      <c r="C3" s="493"/>
      <c r="D3" s="493"/>
      <c r="E3" s="493"/>
      <c r="F3" s="493"/>
      <c r="G3" s="493"/>
      <c r="H3" s="493"/>
      <c r="I3" s="493"/>
      <c r="J3" s="493"/>
      <c r="K3" s="493"/>
      <c r="L3" s="493"/>
      <c r="M3" s="493"/>
      <c r="N3" s="493"/>
      <c r="O3" s="493"/>
      <c r="P3" s="493"/>
      <c r="Q3" s="493"/>
      <c r="R3" s="493"/>
      <c r="S3" s="493"/>
      <c r="T3" s="493"/>
      <c r="U3" s="197"/>
      <c r="V3" s="197"/>
      <c r="W3" s="197"/>
      <c r="X3" s="197"/>
    </row>
    <row r="4" spans="1:24" x14ac:dyDescent="0.55000000000000004">
      <c r="E4" s="28" t="s">
        <v>176</v>
      </c>
      <c r="I4" s="494" t="str">
        <f>แบบกรอก!$BV$3</f>
        <v>พฤศจิกายน</v>
      </c>
      <c r="J4" s="493"/>
      <c r="K4" s="493"/>
      <c r="L4" s="493"/>
      <c r="M4" s="493"/>
      <c r="N4" s="493"/>
      <c r="O4" s="198"/>
      <c r="P4" s="198"/>
      <c r="Q4" s="198"/>
      <c r="R4" s="198"/>
      <c r="S4" s="198"/>
    </row>
    <row r="6" spans="1:24" x14ac:dyDescent="0.55000000000000004">
      <c r="A6" s="497" t="s">
        <v>139</v>
      </c>
      <c r="B6" s="497" t="s">
        <v>167</v>
      </c>
      <c r="C6" s="497" t="s">
        <v>168</v>
      </c>
      <c r="D6" s="497"/>
      <c r="E6" s="497"/>
      <c r="F6" s="497"/>
      <c r="G6" s="497"/>
      <c r="H6" s="497"/>
      <c r="I6" s="497"/>
      <c r="J6" s="497"/>
      <c r="K6" s="497"/>
      <c r="L6" s="497"/>
      <c r="M6" s="497"/>
      <c r="N6" s="497"/>
      <c r="O6" s="497"/>
      <c r="P6" s="497"/>
      <c r="Q6" s="497"/>
      <c r="R6" s="517" t="s">
        <v>174</v>
      </c>
      <c r="S6" s="517" t="s">
        <v>419</v>
      </c>
      <c r="T6" s="517" t="s">
        <v>175</v>
      </c>
    </row>
    <row r="7" spans="1:24" ht="33.75" customHeight="1" x14ac:dyDescent="0.55000000000000004">
      <c r="A7" s="497"/>
      <c r="B7" s="497"/>
      <c r="C7" s="559" t="s">
        <v>169</v>
      </c>
      <c r="D7" s="559"/>
      <c r="E7" s="559"/>
      <c r="F7" s="497" t="s">
        <v>170</v>
      </c>
      <c r="G7" s="497"/>
      <c r="H7" s="497"/>
      <c r="I7" s="497" t="s">
        <v>171</v>
      </c>
      <c r="J7" s="497"/>
      <c r="K7" s="497"/>
      <c r="L7" s="497" t="s">
        <v>172</v>
      </c>
      <c r="M7" s="497"/>
      <c r="N7" s="497"/>
      <c r="O7" s="497" t="s">
        <v>173</v>
      </c>
      <c r="P7" s="497"/>
      <c r="Q7" s="497"/>
      <c r="R7" s="517"/>
      <c r="S7" s="517"/>
      <c r="T7" s="517"/>
    </row>
    <row r="8" spans="1:24" ht="26.25" customHeight="1" x14ac:dyDescent="0.55000000000000004">
      <c r="A8" s="497"/>
      <c r="B8" s="497"/>
      <c r="C8" s="200">
        <v>1</v>
      </c>
      <c r="D8" s="200">
        <v>2</v>
      </c>
      <c r="E8" s="200">
        <v>3</v>
      </c>
      <c r="F8" s="200">
        <v>1</v>
      </c>
      <c r="G8" s="200">
        <v>2</v>
      </c>
      <c r="H8" s="200">
        <v>3</v>
      </c>
      <c r="I8" s="200">
        <v>1</v>
      </c>
      <c r="J8" s="200">
        <v>2</v>
      </c>
      <c r="K8" s="200">
        <v>3</v>
      </c>
      <c r="L8" s="200">
        <v>1</v>
      </c>
      <c r="M8" s="200">
        <v>2</v>
      </c>
      <c r="N8" s="200">
        <v>3</v>
      </c>
      <c r="O8" s="200">
        <v>1</v>
      </c>
      <c r="P8" s="200">
        <v>2</v>
      </c>
      <c r="Q8" s="200">
        <v>3</v>
      </c>
      <c r="R8" s="517"/>
      <c r="S8" s="517"/>
      <c r="T8" s="517"/>
    </row>
    <row r="9" spans="1:24" x14ac:dyDescent="0.55000000000000004">
      <c r="A9" s="201">
        <v>1</v>
      </c>
      <c r="B9" s="72">
        <f>แบบกรอก!$B$10</f>
        <v>0</v>
      </c>
      <c r="C9" s="533">
        <f>แบบกรอก!BV10</f>
        <v>0</v>
      </c>
      <c r="D9" s="534"/>
      <c r="E9" s="560"/>
      <c r="F9" s="533">
        <f>แบบกรอก!BW10</f>
        <v>0</v>
      </c>
      <c r="G9" s="534"/>
      <c r="H9" s="560"/>
      <c r="I9" s="561">
        <f>แบบกรอก!BX10</f>
        <v>0</v>
      </c>
      <c r="J9" s="562"/>
      <c r="K9" s="563"/>
      <c r="L9" s="561">
        <f>แบบกรอก!BY10</f>
        <v>0</v>
      </c>
      <c r="M9" s="562"/>
      <c r="N9" s="563"/>
      <c r="O9" s="561">
        <f>แบบกรอก!BZ10</f>
        <v>0</v>
      </c>
      <c r="P9" s="562"/>
      <c r="Q9" s="563"/>
      <c r="R9" s="201">
        <f>SUM(C9:Q9)</f>
        <v>0</v>
      </c>
      <c r="S9" s="186">
        <f>(R9*100)/15</f>
        <v>0</v>
      </c>
      <c r="T9" s="201" t="str">
        <f>IF(S9&lt;60,"ไม่ผ่าน",IF(S9&lt;70,"ผ่าน",IF(S9&lt;80,"ดี",IF(S9&gt;=80,"ดีเยี่ยม"))))</f>
        <v>ไม่ผ่าน</v>
      </c>
    </row>
    <row r="10" spans="1:24" x14ac:dyDescent="0.55000000000000004">
      <c r="A10" s="201">
        <v>2</v>
      </c>
      <c r="B10" s="72">
        <f>แบบกรอก!$B$11</f>
        <v>0</v>
      </c>
      <c r="C10" s="533">
        <f>แบบกรอก!BV11</f>
        <v>0</v>
      </c>
      <c r="D10" s="534"/>
      <c r="E10" s="560"/>
      <c r="F10" s="533">
        <f>แบบกรอก!BW11</f>
        <v>0</v>
      </c>
      <c r="G10" s="534"/>
      <c r="H10" s="560"/>
      <c r="I10" s="561">
        <f>แบบกรอก!BX11</f>
        <v>0</v>
      </c>
      <c r="J10" s="562"/>
      <c r="K10" s="563"/>
      <c r="L10" s="561">
        <f>แบบกรอก!BY11</f>
        <v>0</v>
      </c>
      <c r="M10" s="562"/>
      <c r="N10" s="563"/>
      <c r="O10" s="561">
        <f>แบบกรอก!BZ11</f>
        <v>0</v>
      </c>
      <c r="P10" s="562"/>
      <c r="Q10" s="563"/>
      <c r="R10" s="201">
        <f t="shared" ref="R10:R20" si="0">SUM(C10:Q10)</f>
        <v>0</v>
      </c>
      <c r="S10" s="186">
        <f t="shared" ref="S10:S20" si="1">(R10*100)/15</f>
        <v>0</v>
      </c>
      <c r="T10" s="201" t="str">
        <f t="shared" ref="T10:T20" si="2">IF(S10&lt;60,"ไม่ผ่าน",IF(S10&lt;70,"ผ่าน",IF(S10&lt;80,"ดี",IF(S10&gt;=80,"ดีเยี่ยม"))))</f>
        <v>ไม่ผ่าน</v>
      </c>
    </row>
    <row r="11" spans="1:24" x14ac:dyDescent="0.55000000000000004">
      <c r="A11" s="201">
        <v>3</v>
      </c>
      <c r="B11" s="72">
        <f>แบบกรอก!$B$12</f>
        <v>0</v>
      </c>
      <c r="C11" s="533">
        <f>แบบกรอก!BV12</f>
        <v>0</v>
      </c>
      <c r="D11" s="534"/>
      <c r="E11" s="560"/>
      <c r="F11" s="533">
        <f>แบบกรอก!BW12</f>
        <v>0</v>
      </c>
      <c r="G11" s="534"/>
      <c r="H11" s="560"/>
      <c r="I11" s="561">
        <f>แบบกรอก!BX12</f>
        <v>0</v>
      </c>
      <c r="J11" s="562"/>
      <c r="K11" s="563"/>
      <c r="L11" s="561">
        <f>แบบกรอก!BY12</f>
        <v>0</v>
      </c>
      <c r="M11" s="562"/>
      <c r="N11" s="563"/>
      <c r="O11" s="561">
        <f>แบบกรอก!BZ12</f>
        <v>0</v>
      </c>
      <c r="P11" s="562"/>
      <c r="Q11" s="563"/>
      <c r="R11" s="201">
        <f t="shared" si="0"/>
        <v>0</v>
      </c>
      <c r="S11" s="186">
        <f t="shared" si="1"/>
        <v>0</v>
      </c>
      <c r="T11" s="201" t="str">
        <f t="shared" si="2"/>
        <v>ไม่ผ่าน</v>
      </c>
    </row>
    <row r="12" spans="1:24" x14ac:dyDescent="0.55000000000000004">
      <c r="A12" s="201">
        <v>4</v>
      </c>
      <c r="B12" s="72">
        <f>แบบกรอก!$B$13</f>
        <v>0</v>
      </c>
      <c r="C12" s="564">
        <f>แบบกรอก!BV13</f>
        <v>0</v>
      </c>
      <c r="D12" s="565"/>
      <c r="E12" s="566"/>
      <c r="F12" s="533">
        <f>แบบกรอก!BW13</f>
        <v>0</v>
      </c>
      <c r="G12" s="534"/>
      <c r="H12" s="560"/>
      <c r="I12" s="561">
        <f>แบบกรอก!BX13</f>
        <v>0</v>
      </c>
      <c r="J12" s="562"/>
      <c r="K12" s="563"/>
      <c r="L12" s="561">
        <f>แบบกรอก!BY13</f>
        <v>0</v>
      </c>
      <c r="M12" s="562"/>
      <c r="N12" s="563"/>
      <c r="O12" s="561">
        <f>แบบกรอก!BZ13</f>
        <v>0</v>
      </c>
      <c r="P12" s="562"/>
      <c r="Q12" s="563"/>
      <c r="R12" s="201">
        <f t="shared" si="0"/>
        <v>0</v>
      </c>
      <c r="S12" s="186">
        <f t="shared" si="1"/>
        <v>0</v>
      </c>
      <c r="T12" s="201" t="str">
        <f t="shared" si="2"/>
        <v>ไม่ผ่าน</v>
      </c>
    </row>
    <row r="13" spans="1:24" x14ac:dyDescent="0.55000000000000004">
      <c r="A13" s="201">
        <v>5</v>
      </c>
      <c r="B13" s="72">
        <f>แบบกรอก!$B$14</f>
        <v>0</v>
      </c>
      <c r="C13" s="533">
        <f>แบบกรอก!BV14</f>
        <v>0</v>
      </c>
      <c r="D13" s="534"/>
      <c r="E13" s="560"/>
      <c r="F13" s="533">
        <f>แบบกรอก!BW14</f>
        <v>0</v>
      </c>
      <c r="G13" s="534"/>
      <c r="H13" s="560"/>
      <c r="I13" s="561">
        <f>แบบกรอก!BX14</f>
        <v>0</v>
      </c>
      <c r="J13" s="562"/>
      <c r="K13" s="563"/>
      <c r="L13" s="561">
        <f>แบบกรอก!BY14</f>
        <v>0</v>
      </c>
      <c r="M13" s="562"/>
      <c r="N13" s="563"/>
      <c r="O13" s="561">
        <f>แบบกรอก!BZ14</f>
        <v>0</v>
      </c>
      <c r="P13" s="562"/>
      <c r="Q13" s="563"/>
      <c r="R13" s="201">
        <f t="shared" si="0"/>
        <v>0</v>
      </c>
      <c r="S13" s="186">
        <f t="shared" si="1"/>
        <v>0</v>
      </c>
      <c r="T13" s="201" t="str">
        <f t="shared" si="2"/>
        <v>ไม่ผ่าน</v>
      </c>
    </row>
    <row r="14" spans="1:24" x14ac:dyDescent="0.55000000000000004">
      <c r="A14" s="201">
        <v>6</v>
      </c>
      <c r="B14" s="72">
        <f>แบบกรอก!$B$15</f>
        <v>0</v>
      </c>
      <c r="C14" s="533">
        <f>แบบกรอก!BV15</f>
        <v>0</v>
      </c>
      <c r="D14" s="534"/>
      <c r="E14" s="560"/>
      <c r="F14" s="533">
        <f>แบบกรอก!BW15</f>
        <v>0</v>
      </c>
      <c r="G14" s="534"/>
      <c r="H14" s="560"/>
      <c r="I14" s="561">
        <f>แบบกรอก!BX15</f>
        <v>0</v>
      </c>
      <c r="J14" s="562"/>
      <c r="K14" s="563"/>
      <c r="L14" s="561">
        <f>แบบกรอก!BY15</f>
        <v>0</v>
      </c>
      <c r="M14" s="562"/>
      <c r="N14" s="563"/>
      <c r="O14" s="561">
        <f>แบบกรอก!BZ15</f>
        <v>0</v>
      </c>
      <c r="P14" s="562"/>
      <c r="Q14" s="563"/>
      <c r="R14" s="201">
        <f t="shared" si="0"/>
        <v>0</v>
      </c>
      <c r="S14" s="186">
        <f t="shared" si="1"/>
        <v>0</v>
      </c>
      <c r="T14" s="201" t="str">
        <f t="shared" si="2"/>
        <v>ไม่ผ่าน</v>
      </c>
    </row>
    <row r="15" spans="1:24" x14ac:dyDescent="0.55000000000000004">
      <c r="A15" s="201">
        <v>7</v>
      </c>
      <c r="B15" s="72">
        <f>แบบกรอก!$B$16</f>
        <v>0</v>
      </c>
      <c r="C15" s="533">
        <f>แบบกรอก!BV16</f>
        <v>0</v>
      </c>
      <c r="D15" s="534"/>
      <c r="E15" s="560"/>
      <c r="F15" s="561">
        <f>แบบกรอก!BW16</f>
        <v>0</v>
      </c>
      <c r="G15" s="562"/>
      <c r="H15" s="563"/>
      <c r="I15" s="561">
        <f>แบบกรอก!BX16</f>
        <v>0</v>
      </c>
      <c r="J15" s="562"/>
      <c r="K15" s="563"/>
      <c r="L15" s="561">
        <f>แบบกรอก!BY16</f>
        <v>0</v>
      </c>
      <c r="M15" s="562"/>
      <c r="N15" s="563"/>
      <c r="O15" s="561">
        <f>แบบกรอก!BZ16</f>
        <v>0</v>
      </c>
      <c r="P15" s="562"/>
      <c r="Q15" s="563"/>
      <c r="R15" s="201">
        <f t="shared" si="0"/>
        <v>0</v>
      </c>
      <c r="S15" s="186">
        <f t="shared" si="1"/>
        <v>0</v>
      </c>
      <c r="T15" s="201" t="str">
        <f t="shared" si="2"/>
        <v>ไม่ผ่าน</v>
      </c>
    </row>
    <row r="16" spans="1:24" x14ac:dyDescent="0.55000000000000004">
      <c r="A16" s="201">
        <v>8</v>
      </c>
      <c r="B16" s="72">
        <f>แบบกรอก!$B$17</f>
        <v>0</v>
      </c>
      <c r="C16" s="533">
        <f>แบบกรอก!BV17</f>
        <v>0</v>
      </c>
      <c r="D16" s="534"/>
      <c r="E16" s="560"/>
      <c r="F16" s="561">
        <f>แบบกรอก!BW17</f>
        <v>0</v>
      </c>
      <c r="G16" s="562"/>
      <c r="H16" s="563"/>
      <c r="I16" s="561">
        <f>แบบกรอก!BX17</f>
        <v>0</v>
      </c>
      <c r="J16" s="562"/>
      <c r="K16" s="563"/>
      <c r="L16" s="561">
        <f>แบบกรอก!BY17</f>
        <v>0</v>
      </c>
      <c r="M16" s="562"/>
      <c r="N16" s="563"/>
      <c r="O16" s="561">
        <f>แบบกรอก!BZ17</f>
        <v>0</v>
      </c>
      <c r="P16" s="562"/>
      <c r="Q16" s="563"/>
      <c r="R16" s="201">
        <f t="shared" si="0"/>
        <v>0</v>
      </c>
      <c r="S16" s="186">
        <f t="shared" si="1"/>
        <v>0</v>
      </c>
      <c r="T16" s="201" t="str">
        <f t="shared" si="2"/>
        <v>ไม่ผ่าน</v>
      </c>
    </row>
    <row r="17" spans="1:20" x14ac:dyDescent="0.55000000000000004">
      <c r="A17" s="201">
        <v>9</v>
      </c>
      <c r="B17" s="72">
        <f>แบบกรอก!$B$18</f>
        <v>0</v>
      </c>
      <c r="C17" s="533">
        <f>แบบกรอก!BV18</f>
        <v>0</v>
      </c>
      <c r="D17" s="534"/>
      <c r="E17" s="560"/>
      <c r="F17" s="561">
        <f>แบบกรอก!BW18</f>
        <v>0</v>
      </c>
      <c r="G17" s="562"/>
      <c r="H17" s="563"/>
      <c r="I17" s="561">
        <f>แบบกรอก!BX18</f>
        <v>0</v>
      </c>
      <c r="J17" s="562"/>
      <c r="K17" s="563"/>
      <c r="L17" s="561">
        <f>แบบกรอก!BY18</f>
        <v>0</v>
      </c>
      <c r="M17" s="562"/>
      <c r="N17" s="563"/>
      <c r="O17" s="561">
        <f>แบบกรอก!BZ18</f>
        <v>0</v>
      </c>
      <c r="P17" s="562"/>
      <c r="Q17" s="563"/>
      <c r="R17" s="201">
        <f t="shared" si="0"/>
        <v>0</v>
      </c>
      <c r="S17" s="186">
        <f t="shared" si="1"/>
        <v>0</v>
      </c>
      <c r="T17" s="201" t="str">
        <f t="shared" si="2"/>
        <v>ไม่ผ่าน</v>
      </c>
    </row>
    <row r="18" spans="1:20" x14ac:dyDescent="0.55000000000000004">
      <c r="A18" s="201">
        <v>10</v>
      </c>
      <c r="B18" s="72">
        <f>แบบกรอก!$B$19</f>
        <v>0</v>
      </c>
      <c r="C18" s="533">
        <f>แบบกรอก!BV19</f>
        <v>0</v>
      </c>
      <c r="D18" s="534"/>
      <c r="E18" s="560"/>
      <c r="F18" s="561">
        <f>แบบกรอก!BW19</f>
        <v>0</v>
      </c>
      <c r="G18" s="562"/>
      <c r="H18" s="563"/>
      <c r="I18" s="561">
        <f>แบบกรอก!BX19</f>
        <v>0</v>
      </c>
      <c r="J18" s="562"/>
      <c r="K18" s="563"/>
      <c r="L18" s="561">
        <f>แบบกรอก!BY19</f>
        <v>0</v>
      </c>
      <c r="M18" s="562"/>
      <c r="N18" s="563"/>
      <c r="O18" s="561">
        <f>แบบกรอก!BZ19</f>
        <v>0</v>
      </c>
      <c r="P18" s="562"/>
      <c r="Q18" s="563"/>
      <c r="R18" s="201">
        <f t="shared" si="0"/>
        <v>0</v>
      </c>
      <c r="S18" s="186">
        <f t="shared" si="1"/>
        <v>0</v>
      </c>
      <c r="T18" s="201" t="str">
        <f t="shared" si="2"/>
        <v>ไม่ผ่าน</v>
      </c>
    </row>
    <row r="19" spans="1:20" x14ac:dyDescent="0.55000000000000004">
      <c r="A19" s="201">
        <v>11</v>
      </c>
      <c r="B19" s="72">
        <f>แบบกรอก!$B$20</f>
        <v>0</v>
      </c>
      <c r="C19" s="533">
        <f>แบบกรอก!BV20</f>
        <v>0</v>
      </c>
      <c r="D19" s="534"/>
      <c r="E19" s="560"/>
      <c r="F19" s="561">
        <f>แบบกรอก!BW20</f>
        <v>0</v>
      </c>
      <c r="G19" s="562"/>
      <c r="H19" s="563"/>
      <c r="I19" s="561">
        <f>แบบกรอก!BX20</f>
        <v>0</v>
      </c>
      <c r="J19" s="562"/>
      <c r="K19" s="563"/>
      <c r="L19" s="561">
        <f>แบบกรอก!BY20</f>
        <v>0</v>
      </c>
      <c r="M19" s="562"/>
      <c r="N19" s="563"/>
      <c r="O19" s="561">
        <f>แบบกรอก!BZ20</f>
        <v>0</v>
      </c>
      <c r="P19" s="562"/>
      <c r="Q19" s="563"/>
      <c r="R19" s="201">
        <f t="shared" si="0"/>
        <v>0</v>
      </c>
      <c r="S19" s="186">
        <f t="shared" si="1"/>
        <v>0</v>
      </c>
      <c r="T19" s="201" t="str">
        <f t="shared" si="2"/>
        <v>ไม่ผ่าน</v>
      </c>
    </row>
    <row r="20" spans="1:20" x14ac:dyDescent="0.55000000000000004">
      <c r="A20" s="201">
        <v>12</v>
      </c>
      <c r="B20" s="72">
        <f>แบบกรอก!$B$21</f>
        <v>0</v>
      </c>
      <c r="C20" s="533">
        <f>แบบกรอก!BV21</f>
        <v>0</v>
      </c>
      <c r="D20" s="534"/>
      <c r="E20" s="560"/>
      <c r="F20" s="561">
        <f>แบบกรอก!BW21</f>
        <v>0</v>
      </c>
      <c r="G20" s="562"/>
      <c r="H20" s="563"/>
      <c r="I20" s="561">
        <f>แบบกรอก!BX21</f>
        <v>0</v>
      </c>
      <c r="J20" s="562"/>
      <c r="K20" s="563"/>
      <c r="L20" s="561">
        <f>แบบกรอก!BY21</f>
        <v>0</v>
      </c>
      <c r="M20" s="562"/>
      <c r="N20" s="563"/>
      <c r="O20" s="561">
        <f>แบบกรอก!BZ21</f>
        <v>0</v>
      </c>
      <c r="P20" s="562"/>
      <c r="Q20" s="563"/>
      <c r="R20" s="201">
        <f t="shared" si="0"/>
        <v>0</v>
      </c>
      <c r="S20" s="186">
        <f t="shared" si="1"/>
        <v>0</v>
      </c>
      <c r="T20" s="201" t="str">
        <f t="shared" si="2"/>
        <v>ไม่ผ่าน</v>
      </c>
    </row>
    <row r="21" spans="1:20" x14ac:dyDescent="0.55000000000000004">
      <c r="A21" s="201">
        <v>13</v>
      </c>
      <c r="B21" s="72"/>
      <c r="C21" s="533"/>
      <c r="D21" s="534"/>
      <c r="E21" s="560"/>
      <c r="F21" s="561"/>
      <c r="G21" s="562"/>
      <c r="H21" s="563"/>
      <c r="I21" s="561"/>
      <c r="J21" s="562"/>
      <c r="K21" s="563"/>
      <c r="L21" s="561"/>
      <c r="M21" s="562"/>
      <c r="N21" s="563"/>
      <c r="O21" s="561"/>
      <c r="P21" s="562"/>
      <c r="Q21" s="563"/>
      <c r="R21" s="201"/>
      <c r="S21" s="201"/>
      <c r="T21" s="201"/>
    </row>
    <row r="22" spans="1:20" x14ac:dyDescent="0.55000000000000004">
      <c r="A22" s="201">
        <v>14</v>
      </c>
      <c r="B22" s="201"/>
      <c r="C22" s="533"/>
      <c r="D22" s="534"/>
      <c r="E22" s="560"/>
      <c r="F22" s="561"/>
      <c r="G22" s="562"/>
      <c r="H22" s="563"/>
      <c r="I22" s="561"/>
      <c r="J22" s="562"/>
      <c r="K22" s="563"/>
      <c r="L22" s="561"/>
      <c r="M22" s="562"/>
      <c r="N22" s="563"/>
      <c r="O22" s="561"/>
      <c r="P22" s="562"/>
      <c r="Q22" s="563"/>
      <c r="R22" s="201"/>
      <c r="S22" s="201"/>
      <c r="T22" s="201"/>
    </row>
    <row r="23" spans="1:20" x14ac:dyDescent="0.55000000000000004">
      <c r="A23" s="4">
        <v>15</v>
      </c>
      <c r="B23" s="4"/>
      <c r="C23" s="570"/>
      <c r="D23" s="571"/>
      <c r="E23" s="572"/>
      <c r="F23" s="567"/>
      <c r="G23" s="568"/>
      <c r="H23" s="569"/>
      <c r="I23" s="567"/>
      <c r="J23" s="568"/>
      <c r="K23" s="569"/>
      <c r="L23" s="567"/>
      <c r="M23" s="568"/>
      <c r="N23" s="569"/>
      <c r="O23" s="567"/>
      <c r="P23" s="568"/>
      <c r="Q23" s="569"/>
      <c r="R23" s="4"/>
      <c r="S23" s="4"/>
      <c r="T23" s="4"/>
    </row>
    <row r="26" spans="1:20" x14ac:dyDescent="0.55000000000000004">
      <c r="F26" s="493" t="s">
        <v>177</v>
      </c>
      <c r="G26" s="493"/>
      <c r="H26" s="493"/>
      <c r="I26" s="493"/>
      <c r="J26" s="493"/>
      <c r="K26" s="493"/>
      <c r="L26" s="493"/>
      <c r="M26" s="493"/>
      <c r="N26" s="493"/>
      <c r="O26" s="493"/>
    </row>
    <row r="27" spans="1:20" x14ac:dyDescent="0.55000000000000004">
      <c r="G27" s="202" t="s">
        <v>163</v>
      </c>
      <c r="H27" s="493">
        <f>แบบกรอก!$B$22</f>
        <v>0</v>
      </c>
      <c r="I27" s="493"/>
      <c r="J27" s="493"/>
      <c r="K27" s="493"/>
      <c r="L27" s="493"/>
      <c r="M27" s="493"/>
      <c r="N27" s="493"/>
      <c r="O27" t="s">
        <v>164</v>
      </c>
    </row>
    <row r="28" spans="1:20" x14ac:dyDescent="0.55000000000000004">
      <c r="H28" s="493" t="s">
        <v>178</v>
      </c>
      <c r="I28" s="493"/>
      <c r="J28" s="493"/>
      <c r="K28" s="493"/>
      <c r="L28" s="493"/>
      <c r="M28" s="493"/>
      <c r="N28" s="493"/>
    </row>
  </sheetData>
  <sheetProtection sheet="1" objects="1" scenarios="1"/>
  <mergeCells count="96">
    <mergeCell ref="H27:N27"/>
    <mergeCell ref="H28:N28"/>
    <mergeCell ref="C23:E23"/>
    <mergeCell ref="F23:H23"/>
    <mergeCell ref="I23:K23"/>
    <mergeCell ref="L23:N23"/>
    <mergeCell ref="O23:Q23"/>
    <mergeCell ref="F26:O26"/>
    <mergeCell ref="C21:E21"/>
    <mergeCell ref="F21:H21"/>
    <mergeCell ref="I21:K21"/>
    <mergeCell ref="L21:N21"/>
    <mergeCell ref="O21:Q21"/>
    <mergeCell ref="C22:E22"/>
    <mergeCell ref="F22:H22"/>
    <mergeCell ref="I22:K22"/>
    <mergeCell ref="L22:N22"/>
    <mergeCell ref="O22:Q22"/>
    <mergeCell ref="C19:E19"/>
    <mergeCell ref="F19:H19"/>
    <mergeCell ref="I19:K19"/>
    <mergeCell ref="L19:N19"/>
    <mergeCell ref="O19:Q19"/>
    <mergeCell ref="C20:E20"/>
    <mergeCell ref="F20:H20"/>
    <mergeCell ref="I20:K20"/>
    <mergeCell ref="L20:N20"/>
    <mergeCell ref="O20:Q20"/>
    <mergeCell ref="C17:E17"/>
    <mergeCell ref="F17:H17"/>
    <mergeCell ref="I17:K17"/>
    <mergeCell ref="L17:N17"/>
    <mergeCell ref="O17:Q17"/>
    <mergeCell ref="C18:E18"/>
    <mergeCell ref="F18:H18"/>
    <mergeCell ref="I18:K18"/>
    <mergeCell ref="L18:N18"/>
    <mergeCell ref="O18:Q18"/>
    <mergeCell ref="C15:E15"/>
    <mergeCell ref="F15:H15"/>
    <mergeCell ref="I15:K15"/>
    <mergeCell ref="L15:N15"/>
    <mergeCell ref="O15:Q15"/>
    <mergeCell ref="C16:E16"/>
    <mergeCell ref="F16:H16"/>
    <mergeCell ref="I16:K16"/>
    <mergeCell ref="L16:N16"/>
    <mergeCell ref="O16:Q16"/>
    <mergeCell ref="C13:E13"/>
    <mergeCell ref="F13:H13"/>
    <mergeCell ref="I13:K13"/>
    <mergeCell ref="L13:N13"/>
    <mergeCell ref="O13:Q13"/>
    <mergeCell ref="C14:E14"/>
    <mergeCell ref="F14:H14"/>
    <mergeCell ref="I14:K14"/>
    <mergeCell ref="L14:N14"/>
    <mergeCell ref="O14:Q14"/>
    <mergeCell ref="C11:E11"/>
    <mergeCell ref="F11:H11"/>
    <mergeCell ref="I11:K11"/>
    <mergeCell ref="L11:N11"/>
    <mergeCell ref="O11:Q11"/>
    <mergeCell ref="C12:E12"/>
    <mergeCell ref="F12:H12"/>
    <mergeCell ref="I12:K12"/>
    <mergeCell ref="L12:N12"/>
    <mergeCell ref="O12:Q12"/>
    <mergeCell ref="C9:E9"/>
    <mergeCell ref="F9:H9"/>
    <mergeCell ref="I9:K9"/>
    <mergeCell ref="L9:N9"/>
    <mergeCell ref="O9:Q9"/>
    <mergeCell ref="C10:E10"/>
    <mergeCell ref="F10:H10"/>
    <mergeCell ref="I10:K10"/>
    <mergeCell ref="L10:N10"/>
    <mergeCell ref="O10:Q10"/>
    <mergeCell ref="T6:T8"/>
    <mergeCell ref="C7:E7"/>
    <mergeCell ref="F7:H7"/>
    <mergeCell ref="I7:K7"/>
    <mergeCell ref="L7:N7"/>
    <mergeCell ref="O7:Q7"/>
    <mergeCell ref="S6:S8"/>
    <mergeCell ref="I4:N4"/>
    <mergeCell ref="A6:A8"/>
    <mergeCell ref="B6:B8"/>
    <mergeCell ref="C6:Q6"/>
    <mergeCell ref="R6:R8"/>
    <mergeCell ref="A3:T3"/>
    <mergeCell ref="A1:T1"/>
    <mergeCell ref="C2:G2"/>
    <mergeCell ref="I2:J2"/>
    <mergeCell ref="K2:N2"/>
    <mergeCell ref="O2:Q2"/>
  </mergeCells>
  <pageMargins left="0.7" right="0.7" top="0.75" bottom="0.75" header="0.3" footer="0.3"/>
  <pageSetup paperSize="9" orientation="portrait" r:id="rId1"/>
  <headerFooter>
    <oddHeader>&amp;Cหน้า 21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X28"/>
  <sheetViews>
    <sheetView view="pageLayout" topLeftCell="A16" zoomScaleNormal="100" workbookViewId="0">
      <selection activeCell="B20" sqref="B20"/>
    </sheetView>
  </sheetViews>
  <sheetFormatPr defaultRowHeight="24" x14ac:dyDescent="0.55000000000000004"/>
  <cols>
    <col min="1" max="1" width="3.625" customWidth="1"/>
    <col min="2" max="2" width="18.5" customWidth="1"/>
    <col min="3" max="17" width="2.625" customWidth="1"/>
    <col min="18" max="18" width="6.75" customWidth="1"/>
    <col min="19" max="19" width="7.75" customWidth="1"/>
    <col min="20" max="20" width="8.625" customWidth="1"/>
    <col min="21" max="22" width="2.875" customWidth="1"/>
  </cols>
  <sheetData>
    <row r="1" spans="1:24" x14ac:dyDescent="0.55000000000000004">
      <c r="A1" s="494" t="s">
        <v>165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493"/>
      <c r="O1" s="493"/>
      <c r="P1" s="493"/>
      <c r="Q1" s="493"/>
      <c r="R1" s="493"/>
      <c r="S1" s="493"/>
      <c r="T1" s="493"/>
      <c r="U1" s="197"/>
      <c r="V1" s="197"/>
      <c r="W1" s="197"/>
      <c r="X1" s="197"/>
    </row>
    <row r="2" spans="1:24" x14ac:dyDescent="0.55000000000000004">
      <c r="C2" s="494" t="s">
        <v>161</v>
      </c>
      <c r="D2" s="493"/>
      <c r="E2" s="493"/>
      <c r="F2" s="493"/>
      <c r="G2" s="493"/>
      <c r="H2" s="197"/>
      <c r="I2" s="493">
        <f>แบบกรอก!$B$7</f>
        <v>0</v>
      </c>
      <c r="J2" s="493"/>
      <c r="K2" s="494" t="s">
        <v>162</v>
      </c>
      <c r="L2" s="493"/>
      <c r="M2" s="493"/>
      <c r="N2" s="493"/>
      <c r="O2" s="494">
        <f>แบบกรอก!$B$8</f>
        <v>0</v>
      </c>
      <c r="P2" s="493"/>
      <c r="Q2" s="493"/>
      <c r="R2" s="198"/>
      <c r="S2" s="198"/>
      <c r="T2" s="197"/>
      <c r="U2" s="197"/>
      <c r="V2" s="197"/>
    </row>
    <row r="3" spans="1:24" x14ac:dyDescent="0.55000000000000004">
      <c r="A3" s="494" t="s">
        <v>166</v>
      </c>
      <c r="B3" s="493"/>
      <c r="C3" s="493"/>
      <c r="D3" s="493"/>
      <c r="E3" s="493"/>
      <c r="F3" s="493"/>
      <c r="G3" s="493"/>
      <c r="H3" s="493"/>
      <c r="I3" s="493"/>
      <c r="J3" s="493"/>
      <c r="K3" s="493"/>
      <c r="L3" s="493"/>
      <c r="M3" s="493"/>
      <c r="N3" s="493"/>
      <c r="O3" s="493"/>
      <c r="P3" s="493"/>
      <c r="Q3" s="493"/>
      <c r="R3" s="493"/>
      <c r="S3" s="493"/>
      <c r="T3" s="493"/>
      <c r="U3" s="197"/>
      <c r="V3" s="197"/>
      <c r="W3" s="197"/>
      <c r="X3" s="197"/>
    </row>
    <row r="4" spans="1:24" x14ac:dyDescent="0.55000000000000004">
      <c r="E4" s="28" t="s">
        <v>176</v>
      </c>
      <c r="I4" s="494" t="str">
        <f>แบบกรอก!$CA$3</f>
        <v>ธันวาคม</v>
      </c>
      <c r="J4" s="493"/>
      <c r="K4" s="493"/>
      <c r="L4" s="493"/>
      <c r="M4" s="493"/>
      <c r="N4" s="493"/>
      <c r="O4" s="198"/>
      <c r="P4" s="198"/>
      <c r="Q4" s="198"/>
      <c r="R4" s="198"/>
      <c r="S4" s="198"/>
    </row>
    <row r="6" spans="1:24" x14ac:dyDescent="0.55000000000000004">
      <c r="A6" s="497" t="s">
        <v>139</v>
      </c>
      <c r="B6" s="497" t="s">
        <v>167</v>
      </c>
      <c r="C6" s="497" t="s">
        <v>168</v>
      </c>
      <c r="D6" s="497"/>
      <c r="E6" s="497"/>
      <c r="F6" s="497"/>
      <c r="G6" s="497"/>
      <c r="H6" s="497"/>
      <c r="I6" s="497"/>
      <c r="J6" s="497"/>
      <c r="K6" s="497"/>
      <c r="L6" s="497"/>
      <c r="M6" s="497"/>
      <c r="N6" s="497"/>
      <c r="O6" s="497"/>
      <c r="P6" s="497"/>
      <c r="Q6" s="497"/>
      <c r="R6" s="517" t="s">
        <v>174</v>
      </c>
      <c r="S6" s="517" t="s">
        <v>419</v>
      </c>
      <c r="T6" s="517" t="s">
        <v>175</v>
      </c>
    </row>
    <row r="7" spans="1:24" ht="33.75" customHeight="1" x14ac:dyDescent="0.55000000000000004">
      <c r="A7" s="497"/>
      <c r="B7" s="497"/>
      <c r="C7" s="559" t="s">
        <v>169</v>
      </c>
      <c r="D7" s="559"/>
      <c r="E7" s="559"/>
      <c r="F7" s="497" t="s">
        <v>170</v>
      </c>
      <c r="G7" s="497"/>
      <c r="H7" s="497"/>
      <c r="I7" s="497" t="s">
        <v>171</v>
      </c>
      <c r="J7" s="497"/>
      <c r="K7" s="497"/>
      <c r="L7" s="497" t="s">
        <v>172</v>
      </c>
      <c r="M7" s="497"/>
      <c r="N7" s="497"/>
      <c r="O7" s="497" t="s">
        <v>173</v>
      </c>
      <c r="P7" s="497"/>
      <c r="Q7" s="497"/>
      <c r="R7" s="517"/>
      <c r="S7" s="517"/>
      <c r="T7" s="517"/>
    </row>
    <row r="8" spans="1:24" ht="26.25" customHeight="1" x14ac:dyDescent="0.55000000000000004">
      <c r="A8" s="497"/>
      <c r="B8" s="497"/>
      <c r="C8" s="200">
        <v>1</v>
      </c>
      <c r="D8" s="200">
        <v>2</v>
      </c>
      <c r="E8" s="200">
        <v>3</v>
      </c>
      <c r="F8" s="200">
        <v>1</v>
      </c>
      <c r="G8" s="200">
        <v>2</v>
      </c>
      <c r="H8" s="200">
        <v>3</v>
      </c>
      <c r="I8" s="200">
        <v>1</v>
      </c>
      <c r="J8" s="200">
        <v>2</v>
      </c>
      <c r="K8" s="200">
        <v>3</v>
      </c>
      <c r="L8" s="200">
        <v>1</v>
      </c>
      <c r="M8" s="200">
        <v>2</v>
      </c>
      <c r="N8" s="200">
        <v>3</v>
      </c>
      <c r="O8" s="200">
        <v>1</v>
      </c>
      <c r="P8" s="200">
        <v>2</v>
      </c>
      <c r="Q8" s="200">
        <v>3</v>
      </c>
      <c r="R8" s="517"/>
      <c r="S8" s="517"/>
      <c r="T8" s="517"/>
    </row>
    <row r="9" spans="1:24" x14ac:dyDescent="0.55000000000000004">
      <c r="A9" s="201">
        <v>1</v>
      </c>
      <c r="B9" s="72">
        <f>แบบกรอก!$B$10</f>
        <v>0</v>
      </c>
      <c r="C9" s="533">
        <f>แบบกรอก!CA10</f>
        <v>0</v>
      </c>
      <c r="D9" s="534"/>
      <c r="E9" s="560"/>
      <c r="F9" s="533">
        <f>แบบกรอก!CB10</f>
        <v>0</v>
      </c>
      <c r="G9" s="534"/>
      <c r="H9" s="560"/>
      <c r="I9" s="561">
        <f>แบบกรอก!CC10</f>
        <v>0</v>
      </c>
      <c r="J9" s="562"/>
      <c r="K9" s="563"/>
      <c r="L9" s="561">
        <f>แบบกรอก!CD10</f>
        <v>0</v>
      </c>
      <c r="M9" s="562"/>
      <c r="N9" s="563"/>
      <c r="O9" s="561">
        <f>แบบกรอก!CE10</f>
        <v>0</v>
      </c>
      <c r="P9" s="562"/>
      <c r="Q9" s="563"/>
      <c r="R9" s="201">
        <f>SUM(C9:Q9)</f>
        <v>0</v>
      </c>
      <c r="S9" s="186">
        <f>(R9*100)/15</f>
        <v>0</v>
      </c>
      <c r="T9" s="201" t="str">
        <f>IF(S9&lt;60,"ไม่ผ่าน",IF(S9&lt;70,"ผ่าน",IF(S9&lt;80,"ดี",IF(S9&gt;=80,"ดีเยี่ยม"))))</f>
        <v>ไม่ผ่าน</v>
      </c>
    </row>
    <row r="10" spans="1:24" x14ac:dyDescent="0.55000000000000004">
      <c r="A10" s="201">
        <v>2</v>
      </c>
      <c r="B10" s="72">
        <f>แบบกรอก!$B$11</f>
        <v>0</v>
      </c>
      <c r="C10" s="533">
        <f>แบบกรอก!CA11</f>
        <v>0</v>
      </c>
      <c r="D10" s="534"/>
      <c r="E10" s="560"/>
      <c r="F10" s="533">
        <f>แบบกรอก!CB11</f>
        <v>0</v>
      </c>
      <c r="G10" s="534"/>
      <c r="H10" s="560"/>
      <c r="I10" s="561">
        <f>แบบกรอก!CC11</f>
        <v>0</v>
      </c>
      <c r="J10" s="562"/>
      <c r="K10" s="563"/>
      <c r="L10" s="561">
        <f>แบบกรอก!CD11</f>
        <v>0</v>
      </c>
      <c r="M10" s="562"/>
      <c r="N10" s="563"/>
      <c r="O10" s="561">
        <f>แบบกรอก!CE11</f>
        <v>0</v>
      </c>
      <c r="P10" s="562"/>
      <c r="Q10" s="563"/>
      <c r="R10" s="201">
        <f t="shared" ref="R10:R20" si="0">SUM(C10:Q10)</f>
        <v>0</v>
      </c>
      <c r="S10" s="186">
        <f t="shared" ref="S10:S20" si="1">(R10*100)/15</f>
        <v>0</v>
      </c>
      <c r="T10" s="201" t="str">
        <f t="shared" ref="T10:T20" si="2">IF(S10&lt;60,"ไม่ผ่าน",IF(S10&lt;70,"ผ่าน",IF(S10&lt;80,"ดี",IF(S10&gt;=80,"ดีเยี่ยม"))))</f>
        <v>ไม่ผ่าน</v>
      </c>
    </row>
    <row r="11" spans="1:24" x14ac:dyDescent="0.55000000000000004">
      <c r="A11" s="201">
        <v>3</v>
      </c>
      <c r="B11" s="72">
        <f>แบบกรอก!$B$12</f>
        <v>0</v>
      </c>
      <c r="C11" s="533">
        <f>แบบกรอก!CA12</f>
        <v>0</v>
      </c>
      <c r="D11" s="534"/>
      <c r="E11" s="560"/>
      <c r="F11" s="533">
        <f>แบบกรอก!CB12</f>
        <v>0</v>
      </c>
      <c r="G11" s="534"/>
      <c r="H11" s="560"/>
      <c r="I11" s="561">
        <f>แบบกรอก!CC12</f>
        <v>0</v>
      </c>
      <c r="J11" s="562"/>
      <c r="K11" s="563"/>
      <c r="L11" s="561">
        <f>แบบกรอก!CD12</f>
        <v>0</v>
      </c>
      <c r="M11" s="562"/>
      <c r="N11" s="563"/>
      <c r="O11" s="561">
        <f>แบบกรอก!CE12</f>
        <v>0</v>
      </c>
      <c r="P11" s="562"/>
      <c r="Q11" s="563"/>
      <c r="R11" s="201">
        <f t="shared" si="0"/>
        <v>0</v>
      </c>
      <c r="S11" s="186">
        <f t="shared" si="1"/>
        <v>0</v>
      </c>
      <c r="T11" s="201" t="str">
        <f t="shared" si="2"/>
        <v>ไม่ผ่าน</v>
      </c>
    </row>
    <row r="12" spans="1:24" x14ac:dyDescent="0.55000000000000004">
      <c r="A12" s="201">
        <v>4</v>
      </c>
      <c r="B12" s="72">
        <f>แบบกรอก!$B$13</f>
        <v>0</v>
      </c>
      <c r="C12" s="564">
        <f>แบบกรอก!CA13</f>
        <v>0</v>
      </c>
      <c r="D12" s="565"/>
      <c r="E12" s="566"/>
      <c r="F12" s="533">
        <f>แบบกรอก!CB13</f>
        <v>0</v>
      </c>
      <c r="G12" s="534"/>
      <c r="H12" s="560"/>
      <c r="I12" s="561">
        <f>แบบกรอก!CC13</f>
        <v>0</v>
      </c>
      <c r="J12" s="562"/>
      <c r="K12" s="563"/>
      <c r="L12" s="561">
        <f>แบบกรอก!CD13</f>
        <v>0</v>
      </c>
      <c r="M12" s="562"/>
      <c r="N12" s="563"/>
      <c r="O12" s="561">
        <f>แบบกรอก!CE13</f>
        <v>0</v>
      </c>
      <c r="P12" s="562"/>
      <c r="Q12" s="563"/>
      <c r="R12" s="201">
        <f t="shared" si="0"/>
        <v>0</v>
      </c>
      <c r="S12" s="186">
        <f t="shared" si="1"/>
        <v>0</v>
      </c>
      <c r="T12" s="201" t="str">
        <f t="shared" si="2"/>
        <v>ไม่ผ่าน</v>
      </c>
    </row>
    <row r="13" spans="1:24" x14ac:dyDescent="0.55000000000000004">
      <c r="A13" s="201">
        <v>5</v>
      </c>
      <c r="B13" s="72">
        <f>แบบกรอก!$B$14</f>
        <v>0</v>
      </c>
      <c r="C13" s="533">
        <f>แบบกรอก!CA14</f>
        <v>0</v>
      </c>
      <c r="D13" s="534"/>
      <c r="E13" s="560"/>
      <c r="F13" s="533">
        <f>แบบกรอก!CB14</f>
        <v>0</v>
      </c>
      <c r="G13" s="534"/>
      <c r="H13" s="560"/>
      <c r="I13" s="561">
        <f>แบบกรอก!CC14</f>
        <v>0</v>
      </c>
      <c r="J13" s="562"/>
      <c r="K13" s="563"/>
      <c r="L13" s="561">
        <f>แบบกรอก!CD14</f>
        <v>0</v>
      </c>
      <c r="M13" s="562"/>
      <c r="N13" s="563"/>
      <c r="O13" s="561">
        <f>แบบกรอก!CE14</f>
        <v>0</v>
      </c>
      <c r="P13" s="562"/>
      <c r="Q13" s="563"/>
      <c r="R13" s="201">
        <f t="shared" si="0"/>
        <v>0</v>
      </c>
      <c r="S13" s="186">
        <f t="shared" si="1"/>
        <v>0</v>
      </c>
      <c r="T13" s="201" t="str">
        <f t="shared" si="2"/>
        <v>ไม่ผ่าน</v>
      </c>
    </row>
    <row r="14" spans="1:24" x14ac:dyDescent="0.55000000000000004">
      <c r="A14" s="201">
        <v>6</v>
      </c>
      <c r="B14" s="72">
        <f>แบบกรอก!$B$15</f>
        <v>0</v>
      </c>
      <c r="C14" s="533">
        <f>แบบกรอก!CA15</f>
        <v>0</v>
      </c>
      <c r="D14" s="534"/>
      <c r="E14" s="560"/>
      <c r="F14" s="533">
        <f>แบบกรอก!CB15</f>
        <v>0</v>
      </c>
      <c r="G14" s="534"/>
      <c r="H14" s="560"/>
      <c r="I14" s="561">
        <f>แบบกรอก!CC15</f>
        <v>0</v>
      </c>
      <c r="J14" s="562"/>
      <c r="K14" s="563"/>
      <c r="L14" s="561">
        <f>แบบกรอก!CD15</f>
        <v>0</v>
      </c>
      <c r="M14" s="562"/>
      <c r="N14" s="563"/>
      <c r="O14" s="561">
        <f>แบบกรอก!CE15</f>
        <v>0</v>
      </c>
      <c r="P14" s="562"/>
      <c r="Q14" s="563"/>
      <c r="R14" s="201">
        <f t="shared" si="0"/>
        <v>0</v>
      </c>
      <c r="S14" s="186">
        <f t="shared" si="1"/>
        <v>0</v>
      </c>
      <c r="T14" s="201" t="str">
        <f t="shared" si="2"/>
        <v>ไม่ผ่าน</v>
      </c>
    </row>
    <row r="15" spans="1:24" x14ac:dyDescent="0.55000000000000004">
      <c r="A15" s="201">
        <v>7</v>
      </c>
      <c r="B15" s="72">
        <f>แบบกรอก!$B$16</f>
        <v>0</v>
      </c>
      <c r="C15" s="533">
        <f>แบบกรอก!CA16</f>
        <v>0</v>
      </c>
      <c r="D15" s="534"/>
      <c r="E15" s="560"/>
      <c r="F15" s="561">
        <f>แบบกรอก!CB16</f>
        <v>0</v>
      </c>
      <c r="G15" s="562"/>
      <c r="H15" s="563"/>
      <c r="I15" s="561">
        <f>แบบกรอก!CC16</f>
        <v>0</v>
      </c>
      <c r="J15" s="562"/>
      <c r="K15" s="563"/>
      <c r="L15" s="561">
        <f>แบบกรอก!CD16</f>
        <v>0</v>
      </c>
      <c r="M15" s="562"/>
      <c r="N15" s="563"/>
      <c r="O15" s="561">
        <f>แบบกรอก!CE16</f>
        <v>0</v>
      </c>
      <c r="P15" s="562"/>
      <c r="Q15" s="563"/>
      <c r="R15" s="201">
        <f t="shared" si="0"/>
        <v>0</v>
      </c>
      <c r="S15" s="186">
        <f t="shared" si="1"/>
        <v>0</v>
      </c>
      <c r="T15" s="201" t="str">
        <f t="shared" si="2"/>
        <v>ไม่ผ่าน</v>
      </c>
    </row>
    <row r="16" spans="1:24" x14ac:dyDescent="0.55000000000000004">
      <c r="A16" s="201">
        <v>8</v>
      </c>
      <c r="B16" s="72">
        <f>แบบกรอก!$B$17</f>
        <v>0</v>
      </c>
      <c r="C16" s="533">
        <f>แบบกรอก!CA17</f>
        <v>0</v>
      </c>
      <c r="D16" s="534"/>
      <c r="E16" s="560"/>
      <c r="F16" s="561">
        <f>แบบกรอก!CB17</f>
        <v>0</v>
      </c>
      <c r="G16" s="562"/>
      <c r="H16" s="563"/>
      <c r="I16" s="561">
        <f>แบบกรอก!CC17</f>
        <v>0</v>
      </c>
      <c r="J16" s="562"/>
      <c r="K16" s="563"/>
      <c r="L16" s="561">
        <f>แบบกรอก!CD17</f>
        <v>0</v>
      </c>
      <c r="M16" s="562"/>
      <c r="N16" s="563"/>
      <c r="O16" s="561">
        <f>แบบกรอก!CE17</f>
        <v>0</v>
      </c>
      <c r="P16" s="562"/>
      <c r="Q16" s="563"/>
      <c r="R16" s="201">
        <f t="shared" si="0"/>
        <v>0</v>
      </c>
      <c r="S16" s="186">
        <f t="shared" si="1"/>
        <v>0</v>
      </c>
      <c r="T16" s="201" t="str">
        <f t="shared" si="2"/>
        <v>ไม่ผ่าน</v>
      </c>
    </row>
    <row r="17" spans="1:20" x14ac:dyDescent="0.55000000000000004">
      <c r="A17" s="201">
        <v>9</v>
      </c>
      <c r="B17" s="72">
        <f>แบบกรอก!$B$18</f>
        <v>0</v>
      </c>
      <c r="C17" s="533">
        <f>แบบกรอก!CA18</f>
        <v>0</v>
      </c>
      <c r="D17" s="534"/>
      <c r="E17" s="560"/>
      <c r="F17" s="561">
        <f>แบบกรอก!CB18</f>
        <v>0</v>
      </c>
      <c r="G17" s="562"/>
      <c r="H17" s="563"/>
      <c r="I17" s="561">
        <f>แบบกรอก!CC18</f>
        <v>0</v>
      </c>
      <c r="J17" s="562"/>
      <c r="K17" s="563"/>
      <c r="L17" s="561">
        <f>แบบกรอก!CD18</f>
        <v>0</v>
      </c>
      <c r="M17" s="562"/>
      <c r="N17" s="563"/>
      <c r="O17" s="561">
        <f>แบบกรอก!CE18</f>
        <v>0</v>
      </c>
      <c r="P17" s="562"/>
      <c r="Q17" s="563"/>
      <c r="R17" s="201">
        <f t="shared" si="0"/>
        <v>0</v>
      </c>
      <c r="S17" s="186">
        <f t="shared" si="1"/>
        <v>0</v>
      </c>
      <c r="T17" s="201" t="str">
        <f t="shared" si="2"/>
        <v>ไม่ผ่าน</v>
      </c>
    </row>
    <row r="18" spans="1:20" x14ac:dyDescent="0.55000000000000004">
      <c r="A18" s="201">
        <v>10</v>
      </c>
      <c r="B18" s="72">
        <f>แบบกรอก!$B$19</f>
        <v>0</v>
      </c>
      <c r="C18" s="533">
        <f>แบบกรอก!CA19</f>
        <v>0</v>
      </c>
      <c r="D18" s="534"/>
      <c r="E18" s="560"/>
      <c r="F18" s="561">
        <f>แบบกรอก!CB19</f>
        <v>0</v>
      </c>
      <c r="G18" s="562"/>
      <c r="H18" s="563"/>
      <c r="I18" s="561">
        <f>แบบกรอก!CC19</f>
        <v>0</v>
      </c>
      <c r="J18" s="562"/>
      <c r="K18" s="563"/>
      <c r="L18" s="561">
        <f>แบบกรอก!CD19</f>
        <v>0</v>
      </c>
      <c r="M18" s="562"/>
      <c r="N18" s="563"/>
      <c r="O18" s="561">
        <f>แบบกรอก!CE19</f>
        <v>0</v>
      </c>
      <c r="P18" s="562"/>
      <c r="Q18" s="563"/>
      <c r="R18" s="201">
        <f t="shared" si="0"/>
        <v>0</v>
      </c>
      <c r="S18" s="186">
        <f t="shared" si="1"/>
        <v>0</v>
      </c>
      <c r="T18" s="201" t="str">
        <f t="shared" si="2"/>
        <v>ไม่ผ่าน</v>
      </c>
    </row>
    <row r="19" spans="1:20" x14ac:dyDescent="0.55000000000000004">
      <c r="A19" s="201">
        <v>11</v>
      </c>
      <c r="B19" s="72">
        <f>แบบกรอก!$B$20</f>
        <v>0</v>
      </c>
      <c r="C19" s="533">
        <f>แบบกรอก!CA20</f>
        <v>0</v>
      </c>
      <c r="D19" s="534"/>
      <c r="E19" s="560"/>
      <c r="F19" s="561">
        <f>แบบกรอก!CB20</f>
        <v>0</v>
      </c>
      <c r="G19" s="562"/>
      <c r="H19" s="563"/>
      <c r="I19" s="561">
        <f>แบบกรอก!CC20</f>
        <v>0</v>
      </c>
      <c r="J19" s="562"/>
      <c r="K19" s="563"/>
      <c r="L19" s="561">
        <f>แบบกรอก!CD20</f>
        <v>0</v>
      </c>
      <c r="M19" s="562"/>
      <c r="N19" s="563"/>
      <c r="O19" s="561">
        <f>แบบกรอก!CE20</f>
        <v>0</v>
      </c>
      <c r="P19" s="562"/>
      <c r="Q19" s="563"/>
      <c r="R19" s="201">
        <f t="shared" si="0"/>
        <v>0</v>
      </c>
      <c r="S19" s="186">
        <f t="shared" si="1"/>
        <v>0</v>
      </c>
      <c r="T19" s="201" t="str">
        <f t="shared" si="2"/>
        <v>ไม่ผ่าน</v>
      </c>
    </row>
    <row r="20" spans="1:20" x14ac:dyDescent="0.55000000000000004">
      <c r="A20" s="201">
        <v>12</v>
      </c>
      <c r="B20" s="72">
        <f>แบบกรอก!$B$21</f>
        <v>0</v>
      </c>
      <c r="C20" s="533">
        <f>แบบกรอก!CA21</f>
        <v>0</v>
      </c>
      <c r="D20" s="534"/>
      <c r="E20" s="560"/>
      <c r="F20" s="561">
        <f>แบบกรอก!CB21</f>
        <v>0</v>
      </c>
      <c r="G20" s="562"/>
      <c r="H20" s="563"/>
      <c r="I20" s="561">
        <f>แบบกรอก!CC21</f>
        <v>0</v>
      </c>
      <c r="J20" s="562"/>
      <c r="K20" s="563"/>
      <c r="L20" s="561">
        <f>แบบกรอก!CD21</f>
        <v>0</v>
      </c>
      <c r="M20" s="562"/>
      <c r="N20" s="563"/>
      <c r="O20" s="561">
        <f>แบบกรอก!CE21</f>
        <v>0</v>
      </c>
      <c r="P20" s="562"/>
      <c r="Q20" s="563"/>
      <c r="R20" s="201">
        <f t="shared" si="0"/>
        <v>0</v>
      </c>
      <c r="S20" s="186">
        <f t="shared" si="1"/>
        <v>0</v>
      </c>
      <c r="T20" s="201" t="str">
        <f t="shared" si="2"/>
        <v>ไม่ผ่าน</v>
      </c>
    </row>
    <row r="21" spans="1:20" x14ac:dyDescent="0.55000000000000004">
      <c r="A21" s="201">
        <v>13</v>
      </c>
      <c r="B21" s="72"/>
      <c r="C21" s="533"/>
      <c r="D21" s="534"/>
      <c r="E21" s="560"/>
      <c r="F21" s="561"/>
      <c r="G21" s="562"/>
      <c r="H21" s="563"/>
      <c r="I21" s="561"/>
      <c r="J21" s="562"/>
      <c r="K21" s="563"/>
      <c r="L21" s="561"/>
      <c r="M21" s="562"/>
      <c r="N21" s="563"/>
      <c r="O21" s="561"/>
      <c r="P21" s="562"/>
      <c r="Q21" s="563"/>
      <c r="R21" s="201"/>
      <c r="S21" s="201"/>
      <c r="T21" s="201"/>
    </row>
    <row r="22" spans="1:20" x14ac:dyDescent="0.55000000000000004">
      <c r="A22" s="201">
        <v>14</v>
      </c>
      <c r="B22" s="201"/>
      <c r="C22" s="533"/>
      <c r="D22" s="534"/>
      <c r="E22" s="560"/>
      <c r="F22" s="561"/>
      <c r="G22" s="562"/>
      <c r="H22" s="563"/>
      <c r="I22" s="561"/>
      <c r="J22" s="562"/>
      <c r="K22" s="563"/>
      <c r="L22" s="561"/>
      <c r="M22" s="562"/>
      <c r="N22" s="563"/>
      <c r="O22" s="561"/>
      <c r="P22" s="562"/>
      <c r="Q22" s="563"/>
      <c r="R22" s="201"/>
      <c r="S22" s="201"/>
      <c r="T22" s="201"/>
    </row>
    <row r="23" spans="1:20" x14ac:dyDescent="0.55000000000000004">
      <c r="A23" s="4">
        <v>15</v>
      </c>
      <c r="B23" s="4"/>
      <c r="C23" s="570"/>
      <c r="D23" s="571"/>
      <c r="E23" s="572"/>
      <c r="F23" s="567"/>
      <c r="G23" s="568"/>
      <c r="H23" s="569"/>
      <c r="I23" s="567"/>
      <c r="J23" s="568"/>
      <c r="K23" s="569"/>
      <c r="L23" s="567"/>
      <c r="M23" s="568"/>
      <c r="N23" s="569"/>
      <c r="O23" s="567"/>
      <c r="P23" s="568"/>
      <c r="Q23" s="569"/>
      <c r="R23" s="4"/>
      <c r="S23" s="4"/>
      <c r="T23" s="4"/>
    </row>
    <row r="26" spans="1:20" x14ac:dyDescent="0.55000000000000004">
      <c r="F26" s="493" t="s">
        <v>177</v>
      </c>
      <c r="G26" s="493"/>
      <c r="H26" s="493"/>
      <c r="I26" s="493"/>
      <c r="J26" s="493"/>
      <c r="K26" s="493"/>
      <c r="L26" s="493"/>
      <c r="M26" s="493"/>
      <c r="N26" s="493"/>
      <c r="O26" s="493"/>
    </row>
    <row r="27" spans="1:20" x14ac:dyDescent="0.55000000000000004">
      <c r="G27" s="202" t="s">
        <v>163</v>
      </c>
      <c r="H27" s="493">
        <f>แบบกรอก!$B$22</f>
        <v>0</v>
      </c>
      <c r="I27" s="493"/>
      <c r="J27" s="493"/>
      <c r="K27" s="493"/>
      <c r="L27" s="493"/>
      <c r="M27" s="493"/>
      <c r="N27" s="493"/>
      <c r="O27" t="s">
        <v>164</v>
      </c>
    </row>
    <row r="28" spans="1:20" x14ac:dyDescent="0.55000000000000004">
      <c r="H28" s="493" t="s">
        <v>178</v>
      </c>
      <c r="I28" s="493"/>
      <c r="J28" s="493"/>
      <c r="K28" s="493"/>
      <c r="L28" s="493"/>
      <c r="M28" s="493"/>
      <c r="N28" s="493"/>
    </row>
  </sheetData>
  <sheetProtection sheet="1" objects="1" scenarios="1"/>
  <mergeCells count="96">
    <mergeCell ref="H27:N27"/>
    <mergeCell ref="H28:N28"/>
    <mergeCell ref="C23:E23"/>
    <mergeCell ref="F23:H23"/>
    <mergeCell ref="I23:K23"/>
    <mergeCell ref="L23:N23"/>
    <mergeCell ref="O23:Q23"/>
    <mergeCell ref="F26:O26"/>
    <mergeCell ref="C21:E21"/>
    <mergeCell ref="F21:H21"/>
    <mergeCell ref="I21:K21"/>
    <mergeCell ref="L21:N21"/>
    <mergeCell ref="O21:Q21"/>
    <mergeCell ref="C22:E22"/>
    <mergeCell ref="F22:H22"/>
    <mergeCell ref="I22:K22"/>
    <mergeCell ref="L22:N22"/>
    <mergeCell ref="O22:Q22"/>
    <mergeCell ref="C19:E19"/>
    <mergeCell ref="F19:H19"/>
    <mergeCell ref="I19:K19"/>
    <mergeCell ref="L19:N19"/>
    <mergeCell ref="O19:Q19"/>
    <mergeCell ref="C20:E20"/>
    <mergeCell ref="F20:H20"/>
    <mergeCell ref="I20:K20"/>
    <mergeCell ref="L20:N20"/>
    <mergeCell ref="O20:Q20"/>
    <mergeCell ref="C17:E17"/>
    <mergeCell ref="F17:H17"/>
    <mergeCell ref="I17:K17"/>
    <mergeCell ref="L17:N17"/>
    <mergeCell ref="O17:Q17"/>
    <mergeCell ref="C18:E18"/>
    <mergeCell ref="F18:H18"/>
    <mergeCell ref="I18:K18"/>
    <mergeCell ref="L18:N18"/>
    <mergeCell ref="O18:Q18"/>
    <mergeCell ref="C15:E15"/>
    <mergeCell ref="F15:H15"/>
    <mergeCell ref="I15:K15"/>
    <mergeCell ref="L15:N15"/>
    <mergeCell ref="O15:Q15"/>
    <mergeCell ref="C16:E16"/>
    <mergeCell ref="F16:H16"/>
    <mergeCell ref="I16:K16"/>
    <mergeCell ref="L16:N16"/>
    <mergeCell ref="O16:Q16"/>
    <mergeCell ref="C13:E13"/>
    <mergeCell ref="F13:H13"/>
    <mergeCell ref="I13:K13"/>
    <mergeCell ref="L13:N13"/>
    <mergeCell ref="O13:Q13"/>
    <mergeCell ref="C14:E14"/>
    <mergeCell ref="F14:H14"/>
    <mergeCell ref="I14:K14"/>
    <mergeCell ref="L14:N14"/>
    <mergeCell ref="O14:Q14"/>
    <mergeCell ref="C11:E11"/>
    <mergeCell ref="F11:H11"/>
    <mergeCell ref="I11:K11"/>
    <mergeCell ref="L11:N11"/>
    <mergeCell ref="O11:Q11"/>
    <mergeCell ref="C12:E12"/>
    <mergeCell ref="F12:H12"/>
    <mergeCell ref="I12:K12"/>
    <mergeCell ref="L12:N12"/>
    <mergeCell ref="O12:Q12"/>
    <mergeCell ref="C9:E9"/>
    <mergeCell ref="F9:H9"/>
    <mergeCell ref="I9:K9"/>
    <mergeCell ref="L9:N9"/>
    <mergeCell ref="O9:Q9"/>
    <mergeCell ref="C10:E10"/>
    <mergeCell ref="F10:H10"/>
    <mergeCell ref="I10:K10"/>
    <mergeCell ref="L10:N10"/>
    <mergeCell ref="O10:Q10"/>
    <mergeCell ref="T6:T8"/>
    <mergeCell ref="C7:E7"/>
    <mergeCell ref="F7:H7"/>
    <mergeCell ref="I7:K7"/>
    <mergeCell ref="L7:N7"/>
    <mergeCell ref="O7:Q7"/>
    <mergeCell ref="S6:S8"/>
    <mergeCell ref="I4:N4"/>
    <mergeCell ref="A6:A8"/>
    <mergeCell ref="B6:B8"/>
    <mergeCell ref="C6:Q6"/>
    <mergeCell ref="R6:R8"/>
    <mergeCell ref="A3:T3"/>
    <mergeCell ref="A1:T1"/>
    <mergeCell ref="C2:G2"/>
    <mergeCell ref="I2:J2"/>
    <mergeCell ref="K2:N2"/>
    <mergeCell ref="O2:Q2"/>
  </mergeCells>
  <pageMargins left="0.7" right="0.7" top="0.75" bottom="0.75" header="0.3" footer="0.3"/>
  <pageSetup paperSize="9" orientation="portrait" r:id="rId1"/>
  <headerFooter>
    <oddHeader>&amp;Cหน้า 22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X28"/>
  <sheetViews>
    <sheetView view="pageLayout" zoomScaleNormal="100" workbookViewId="0">
      <selection activeCell="X9" sqref="X9"/>
    </sheetView>
  </sheetViews>
  <sheetFormatPr defaultRowHeight="24" x14ac:dyDescent="0.55000000000000004"/>
  <cols>
    <col min="1" max="1" width="3.625" customWidth="1"/>
    <col min="2" max="2" width="18.5" customWidth="1"/>
    <col min="3" max="17" width="2.625" customWidth="1"/>
    <col min="18" max="18" width="6.75" customWidth="1"/>
    <col min="19" max="19" width="7.75" customWidth="1"/>
    <col min="20" max="20" width="8.625" customWidth="1"/>
    <col min="21" max="22" width="2.875" customWidth="1"/>
  </cols>
  <sheetData>
    <row r="1" spans="1:24" x14ac:dyDescent="0.55000000000000004">
      <c r="A1" s="494" t="s">
        <v>165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493"/>
      <c r="O1" s="493"/>
      <c r="P1" s="493"/>
      <c r="Q1" s="493"/>
      <c r="R1" s="493"/>
      <c r="S1" s="493"/>
      <c r="T1" s="493"/>
      <c r="U1" s="197"/>
      <c r="V1" s="197"/>
      <c r="W1" s="197"/>
      <c r="X1" s="197"/>
    </row>
    <row r="2" spans="1:24" x14ac:dyDescent="0.55000000000000004">
      <c r="C2" s="494" t="s">
        <v>161</v>
      </c>
      <c r="D2" s="493"/>
      <c r="E2" s="493"/>
      <c r="F2" s="493"/>
      <c r="G2" s="493"/>
      <c r="H2" s="197"/>
      <c r="I2" s="493">
        <f>แบบกรอก!$B$7</f>
        <v>0</v>
      </c>
      <c r="J2" s="493"/>
      <c r="K2" s="494" t="s">
        <v>162</v>
      </c>
      <c r="L2" s="493"/>
      <c r="M2" s="493"/>
      <c r="N2" s="493"/>
      <c r="O2" s="494">
        <f>แบบกรอก!$B$8</f>
        <v>0</v>
      </c>
      <c r="P2" s="493"/>
      <c r="Q2" s="493"/>
      <c r="R2" s="198"/>
      <c r="S2" s="198"/>
      <c r="T2" s="197"/>
      <c r="U2" s="197"/>
      <c r="V2" s="197"/>
    </row>
    <row r="3" spans="1:24" x14ac:dyDescent="0.55000000000000004">
      <c r="A3" s="494" t="s">
        <v>166</v>
      </c>
      <c r="B3" s="493"/>
      <c r="C3" s="493"/>
      <c r="D3" s="493"/>
      <c r="E3" s="493"/>
      <c r="F3" s="493"/>
      <c r="G3" s="493"/>
      <c r="H3" s="493"/>
      <c r="I3" s="493"/>
      <c r="J3" s="493"/>
      <c r="K3" s="493"/>
      <c r="L3" s="493"/>
      <c r="M3" s="493"/>
      <c r="N3" s="493"/>
      <c r="O3" s="493"/>
      <c r="P3" s="493"/>
      <c r="Q3" s="493"/>
      <c r="R3" s="493"/>
      <c r="S3" s="493"/>
      <c r="T3" s="493"/>
      <c r="U3" s="197"/>
      <c r="V3" s="197"/>
      <c r="W3" s="197"/>
      <c r="X3" s="197"/>
    </row>
    <row r="4" spans="1:24" x14ac:dyDescent="0.55000000000000004">
      <c r="E4" s="28" t="s">
        <v>176</v>
      </c>
      <c r="I4" s="494" t="str">
        <f>แบบกรอก!$CF$3</f>
        <v>มกราคม</v>
      </c>
      <c r="J4" s="493"/>
      <c r="K4" s="493"/>
      <c r="L4" s="493"/>
      <c r="M4" s="493"/>
      <c r="N4" s="493"/>
      <c r="O4" s="198"/>
      <c r="P4" s="198"/>
      <c r="Q4" s="198"/>
      <c r="R4" s="198"/>
      <c r="S4" s="198"/>
    </row>
    <row r="6" spans="1:24" x14ac:dyDescent="0.55000000000000004">
      <c r="A6" s="497" t="s">
        <v>139</v>
      </c>
      <c r="B6" s="497" t="s">
        <v>167</v>
      </c>
      <c r="C6" s="497" t="s">
        <v>168</v>
      </c>
      <c r="D6" s="497"/>
      <c r="E6" s="497"/>
      <c r="F6" s="497"/>
      <c r="G6" s="497"/>
      <c r="H6" s="497"/>
      <c r="I6" s="497"/>
      <c r="J6" s="497"/>
      <c r="K6" s="497"/>
      <c r="L6" s="497"/>
      <c r="M6" s="497"/>
      <c r="N6" s="497"/>
      <c r="O6" s="497"/>
      <c r="P6" s="497"/>
      <c r="Q6" s="497"/>
      <c r="R6" s="517" t="s">
        <v>174</v>
      </c>
      <c r="S6" s="517" t="s">
        <v>419</v>
      </c>
      <c r="T6" s="517" t="s">
        <v>175</v>
      </c>
    </row>
    <row r="7" spans="1:24" ht="33.75" customHeight="1" x14ac:dyDescent="0.55000000000000004">
      <c r="A7" s="497"/>
      <c r="B7" s="497"/>
      <c r="C7" s="559" t="s">
        <v>169</v>
      </c>
      <c r="D7" s="559"/>
      <c r="E7" s="559"/>
      <c r="F7" s="497" t="s">
        <v>170</v>
      </c>
      <c r="G7" s="497"/>
      <c r="H7" s="497"/>
      <c r="I7" s="497" t="s">
        <v>171</v>
      </c>
      <c r="J7" s="497"/>
      <c r="K7" s="497"/>
      <c r="L7" s="497" t="s">
        <v>172</v>
      </c>
      <c r="M7" s="497"/>
      <c r="N7" s="497"/>
      <c r="O7" s="497" t="s">
        <v>173</v>
      </c>
      <c r="P7" s="497"/>
      <c r="Q7" s="497"/>
      <c r="R7" s="517"/>
      <c r="S7" s="517"/>
      <c r="T7" s="517"/>
    </row>
    <row r="8" spans="1:24" ht="26.25" customHeight="1" x14ac:dyDescent="0.55000000000000004">
      <c r="A8" s="497"/>
      <c r="B8" s="497"/>
      <c r="C8" s="200">
        <v>1</v>
      </c>
      <c r="D8" s="200">
        <v>2</v>
      </c>
      <c r="E8" s="200">
        <v>3</v>
      </c>
      <c r="F8" s="200">
        <v>1</v>
      </c>
      <c r="G8" s="200">
        <v>2</v>
      </c>
      <c r="H8" s="200">
        <v>3</v>
      </c>
      <c r="I8" s="200">
        <v>1</v>
      </c>
      <c r="J8" s="200">
        <v>2</v>
      </c>
      <c r="K8" s="200">
        <v>3</v>
      </c>
      <c r="L8" s="200">
        <v>1</v>
      </c>
      <c r="M8" s="200">
        <v>2</v>
      </c>
      <c r="N8" s="200">
        <v>3</v>
      </c>
      <c r="O8" s="200">
        <v>1</v>
      </c>
      <c r="P8" s="200">
        <v>2</v>
      </c>
      <c r="Q8" s="200">
        <v>3</v>
      </c>
      <c r="R8" s="517"/>
      <c r="S8" s="517"/>
      <c r="T8" s="517"/>
    </row>
    <row r="9" spans="1:24" x14ac:dyDescent="0.55000000000000004">
      <c r="A9" s="201">
        <v>1</v>
      </c>
      <c r="B9" s="72">
        <f>แบบกรอก!$B$10</f>
        <v>0</v>
      </c>
      <c r="C9" s="533">
        <f>แบบกรอก!CF10</f>
        <v>0</v>
      </c>
      <c r="D9" s="534"/>
      <c r="E9" s="560"/>
      <c r="F9" s="533">
        <f>แบบกรอก!CG10</f>
        <v>0</v>
      </c>
      <c r="G9" s="534"/>
      <c r="H9" s="560"/>
      <c r="I9" s="561">
        <f>แบบกรอก!CH10</f>
        <v>0</v>
      </c>
      <c r="J9" s="562"/>
      <c r="K9" s="563"/>
      <c r="L9" s="561">
        <f>แบบกรอก!CI10</f>
        <v>0</v>
      </c>
      <c r="M9" s="562"/>
      <c r="N9" s="563"/>
      <c r="O9" s="561">
        <f>แบบกรอก!CJ10</f>
        <v>0</v>
      </c>
      <c r="P9" s="562"/>
      <c r="Q9" s="563"/>
      <c r="R9" s="201">
        <f>SUM(C9:Q9)</f>
        <v>0</v>
      </c>
      <c r="S9" s="186">
        <f>(R9*100)/15</f>
        <v>0</v>
      </c>
      <c r="T9" s="201" t="str">
        <f>IF(S9&lt;60,"ไม่ผ่าน",IF(S9&lt;70,"ผ่าน",IF(S9&lt;80,"ดี",IF(S9&gt;=80,"ดีเยี่ยม"))))</f>
        <v>ไม่ผ่าน</v>
      </c>
    </row>
    <row r="10" spans="1:24" x14ac:dyDescent="0.55000000000000004">
      <c r="A10" s="201">
        <v>2</v>
      </c>
      <c r="B10" s="72">
        <f>แบบกรอก!$B$11</f>
        <v>0</v>
      </c>
      <c r="C10" s="533">
        <f>แบบกรอก!CF11</f>
        <v>0</v>
      </c>
      <c r="D10" s="534"/>
      <c r="E10" s="560"/>
      <c r="F10" s="533">
        <f>แบบกรอก!CG11</f>
        <v>0</v>
      </c>
      <c r="G10" s="534"/>
      <c r="H10" s="560"/>
      <c r="I10" s="561">
        <f>แบบกรอก!CH11</f>
        <v>0</v>
      </c>
      <c r="J10" s="562"/>
      <c r="K10" s="563"/>
      <c r="L10" s="561">
        <f>แบบกรอก!CI11</f>
        <v>0</v>
      </c>
      <c r="M10" s="562"/>
      <c r="N10" s="563"/>
      <c r="O10" s="561">
        <f>แบบกรอก!CJ11</f>
        <v>0</v>
      </c>
      <c r="P10" s="562"/>
      <c r="Q10" s="563"/>
      <c r="R10" s="201">
        <f t="shared" ref="R10:R20" si="0">SUM(C10:Q10)</f>
        <v>0</v>
      </c>
      <c r="S10" s="186">
        <f t="shared" ref="S10:S20" si="1">(R10*100)/15</f>
        <v>0</v>
      </c>
      <c r="T10" s="201" t="str">
        <f t="shared" ref="T10:T20" si="2">IF(S10&lt;60,"ไม่ผ่าน",IF(S10&lt;70,"ผ่าน",IF(S10&lt;80,"ดี",IF(S10&gt;=80,"ดีเยี่ยม"))))</f>
        <v>ไม่ผ่าน</v>
      </c>
    </row>
    <row r="11" spans="1:24" x14ac:dyDescent="0.55000000000000004">
      <c r="A11" s="201">
        <v>3</v>
      </c>
      <c r="B11" s="72">
        <f>แบบกรอก!$B$12</f>
        <v>0</v>
      </c>
      <c r="C11" s="533">
        <f>แบบกรอก!CF12</f>
        <v>0</v>
      </c>
      <c r="D11" s="534"/>
      <c r="E11" s="560"/>
      <c r="F11" s="533">
        <f>แบบกรอก!CG12</f>
        <v>0</v>
      </c>
      <c r="G11" s="534"/>
      <c r="H11" s="560"/>
      <c r="I11" s="561">
        <f>แบบกรอก!CH12</f>
        <v>0</v>
      </c>
      <c r="J11" s="562"/>
      <c r="K11" s="563"/>
      <c r="L11" s="561">
        <f>แบบกรอก!CI12</f>
        <v>0</v>
      </c>
      <c r="M11" s="562"/>
      <c r="N11" s="563"/>
      <c r="O11" s="561">
        <f>แบบกรอก!CJ12</f>
        <v>0</v>
      </c>
      <c r="P11" s="562"/>
      <c r="Q11" s="563"/>
      <c r="R11" s="201">
        <f t="shared" si="0"/>
        <v>0</v>
      </c>
      <c r="S11" s="186">
        <f t="shared" si="1"/>
        <v>0</v>
      </c>
      <c r="T11" s="201" t="str">
        <f t="shared" si="2"/>
        <v>ไม่ผ่าน</v>
      </c>
    </row>
    <row r="12" spans="1:24" x14ac:dyDescent="0.55000000000000004">
      <c r="A12" s="201">
        <v>4</v>
      </c>
      <c r="B12" s="72">
        <f>แบบกรอก!$B$13</f>
        <v>0</v>
      </c>
      <c r="C12" s="564">
        <f>แบบกรอก!CF13</f>
        <v>0</v>
      </c>
      <c r="D12" s="565"/>
      <c r="E12" s="566"/>
      <c r="F12" s="533">
        <f>แบบกรอก!CG13</f>
        <v>0</v>
      </c>
      <c r="G12" s="534"/>
      <c r="H12" s="560"/>
      <c r="I12" s="561">
        <f>แบบกรอก!CH13</f>
        <v>0</v>
      </c>
      <c r="J12" s="562"/>
      <c r="K12" s="563"/>
      <c r="L12" s="561">
        <f>แบบกรอก!CI13</f>
        <v>0</v>
      </c>
      <c r="M12" s="562"/>
      <c r="N12" s="563"/>
      <c r="O12" s="561">
        <f>แบบกรอก!CJ13</f>
        <v>0</v>
      </c>
      <c r="P12" s="562"/>
      <c r="Q12" s="563"/>
      <c r="R12" s="201">
        <f t="shared" si="0"/>
        <v>0</v>
      </c>
      <c r="S12" s="186">
        <f t="shared" si="1"/>
        <v>0</v>
      </c>
      <c r="T12" s="201" t="str">
        <f t="shared" si="2"/>
        <v>ไม่ผ่าน</v>
      </c>
    </row>
    <row r="13" spans="1:24" x14ac:dyDescent="0.55000000000000004">
      <c r="A13" s="201">
        <v>5</v>
      </c>
      <c r="B13" s="72">
        <f>แบบกรอก!$B$14</f>
        <v>0</v>
      </c>
      <c r="C13" s="533">
        <f>แบบกรอก!CF14</f>
        <v>0</v>
      </c>
      <c r="D13" s="534"/>
      <c r="E13" s="560"/>
      <c r="F13" s="533">
        <f>แบบกรอก!CG14</f>
        <v>0</v>
      </c>
      <c r="G13" s="534"/>
      <c r="H13" s="560"/>
      <c r="I13" s="561">
        <f>แบบกรอก!CH14</f>
        <v>0</v>
      </c>
      <c r="J13" s="562"/>
      <c r="K13" s="563"/>
      <c r="L13" s="561">
        <f>แบบกรอก!CI14</f>
        <v>0</v>
      </c>
      <c r="M13" s="562"/>
      <c r="N13" s="563"/>
      <c r="O13" s="561">
        <f>แบบกรอก!CJ14</f>
        <v>0</v>
      </c>
      <c r="P13" s="562"/>
      <c r="Q13" s="563"/>
      <c r="R13" s="201">
        <f t="shared" si="0"/>
        <v>0</v>
      </c>
      <c r="S13" s="186">
        <f t="shared" si="1"/>
        <v>0</v>
      </c>
      <c r="T13" s="201" t="str">
        <f t="shared" si="2"/>
        <v>ไม่ผ่าน</v>
      </c>
    </row>
    <row r="14" spans="1:24" x14ac:dyDescent="0.55000000000000004">
      <c r="A14" s="201">
        <v>6</v>
      </c>
      <c r="B14" s="72">
        <f>แบบกรอก!$B$15</f>
        <v>0</v>
      </c>
      <c r="C14" s="533">
        <f>แบบกรอก!CF15</f>
        <v>0</v>
      </c>
      <c r="D14" s="534"/>
      <c r="E14" s="560"/>
      <c r="F14" s="533">
        <f>แบบกรอก!CG15</f>
        <v>0</v>
      </c>
      <c r="G14" s="534"/>
      <c r="H14" s="560"/>
      <c r="I14" s="561">
        <f>แบบกรอก!CH15</f>
        <v>0</v>
      </c>
      <c r="J14" s="562"/>
      <c r="K14" s="563"/>
      <c r="L14" s="561">
        <f>แบบกรอก!CI15</f>
        <v>0</v>
      </c>
      <c r="M14" s="562"/>
      <c r="N14" s="563"/>
      <c r="O14" s="561">
        <f>แบบกรอก!CJ15</f>
        <v>0</v>
      </c>
      <c r="P14" s="562"/>
      <c r="Q14" s="563"/>
      <c r="R14" s="201">
        <f t="shared" si="0"/>
        <v>0</v>
      </c>
      <c r="S14" s="186">
        <f t="shared" si="1"/>
        <v>0</v>
      </c>
      <c r="T14" s="201" t="str">
        <f t="shared" si="2"/>
        <v>ไม่ผ่าน</v>
      </c>
    </row>
    <row r="15" spans="1:24" x14ac:dyDescent="0.55000000000000004">
      <c r="A15" s="201">
        <v>7</v>
      </c>
      <c r="B15" s="72">
        <f>แบบกรอก!$B$16</f>
        <v>0</v>
      </c>
      <c r="C15" s="533">
        <f>แบบกรอก!CF16</f>
        <v>0</v>
      </c>
      <c r="D15" s="534"/>
      <c r="E15" s="560"/>
      <c r="F15" s="561">
        <f>แบบกรอก!CG16</f>
        <v>0</v>
      </c>
      <c r="G15" s="562"/>
      <c r="H15" s="563"/>
      <c r="I15" s="561">
        <f>แบบกรอก!CH16</f>
        <v>0</v>
      </c>
      <c r="J15" s="562"/>
      <c r="K15" s="563"/>
      <c r="L15" s="561">
        <f>แบบกรอก!CI16</f>
        <v>0</v>
      </c>
      <c r="M15" s="562"/>
      <c r="N15" s="563"/>
      <c r="O15" s="561">
        <f>แบบกรอก!CJ16</f>
        <v>0</v>
      </c>
      <c r="P15" s="562"/>
      <c r="Q15" s="563"/>
      <c r="R15" s="201">
        <f t="shared" si="0"/>
        <v>0</v>
      </c>
      <c r="S15" s="186">
        <f t="shared" si="1"/>
        <v>0</v>
      </c>
      <c r="T15" s="201" t="str">
        <f t="shared" si="2"/>
        <v>ไม่ผ่าน</v>
      </c>
    </row>
    <row r="16" spans="1:24" x14ac:dyDescent="0.55000000000000004">
      <c r="A16" s="201">
        <v>8</v>
      </c>
      <c r="B16" s="72">
        <f>แบบกรอก!$B$17</f>
        <v>0</v>
      </c>
      <c r="C16" s="533">
        <f>แบบกรอก!CF17</f>
        <v>0</v>
      </c>
      <c r="D16" s="534"/>
      <c r="E16" s="560"/>
      <c r="F16" s="561">
        <f>แบบกรอก!CG17</f>
        <v>0</v>
      </c>
      <c r="G16" s="562"/>
      <c r="H16" s="563"/>
      <c r="I16" s="561">
        <f>แบบกรอก!CH17</f>
        <v>0</v>
      </c>
      <c r="J16" s="562"/>
      <c r="K16" s="563"/>
      <c r="L16" s="561">
        <f>แบบกรอก!CI17</f>
        <v>0</v>
      </c>
      <c r="M16" s="562"/>
      <c r="N16" s="563"/>
      <c r="O16" s="561">
        <f>แบบกรอก!CJ17</f>
        <v>0</v>
      </c>
      <c r="P16" s="562"/>
      <c r="Q16" s="563"/>
      <c r="R16" s="201">
        <f t="shared" si="0"/>
        <v>0</v>
      </c>
      <c r="S16" s="186">
        <f t="shared" si="1"/>
        <v>0</v>
      </c>
      <c r="T16" s="201" t="str">
        <f t="shared" si="2"/>
        <v>ไม่ผ่าน</v>
      </c>
    </row>
    <row r="17" spans="1:20" x14ac:dyDescent="0.55000000000000004">
      <c r="A17" s="201">
        <v>9</v>
      </c>
      <c r="B17" s="72">
        <f>แบบกรอก!$B$18</f>
        <v>0</v>
      </c>
      <c r="C17" s="533">
        <f>แบบกรอก!CF18</f>
        <v>0</v>
      </c>
      <c r="D17" s="534"/>
      <c r="E17" s="560"/>
      <c r="F17" s="561">
        <f>แบบกรอก!CG18</f>
        <v>0</v>
      </c>
      <c r="G17" s="562"/>
      <c r="H17" s="563"/>
      <c r="I17" s="561">
        <f>แบบกรอก!CH18</f>
        <v>0</v>
      </c>
      <c r="J17" s="562"/>
      <c r="K17" s="563"/>
      <c r="L17" s="561">
        <f>แบบกรอก!CI18</f>
        <v>0</v>
      </c>
      <c r="M17" s="562"/>
      <c r="N17" s="563"/>
      <c r="O17" s="561">
        <f>แบบกรอก!CJ18</f>
        <v>0</v>
      </c>
      <c r="P17" s="562"/>
      <c r="Q17" s="563"/>
      <c r="R17" s="201">
        <f t="shared" si="0"/>
        <v>0</v>
      </c>
      <c r="S17" s="186">
        <f t="shared" si="1"/>
        <v>0</v>
      </c>
      <c r="T17" s="201" t="str">
        <f t="shared" si="2"/>
        <v>ไม่ผ่าน</v>
      </c>
    </row>
    <row r="18" spans="1:20" x14ac:dyDescent="0.55000000000000004">
      <c r="A18" s="201">
        <v>10</v>
      </c>
      <c r="B18" s="72">
        <f>แบบกรอก!$B$19</f>
        <v>0</v>
      </c>
      <c r="C18" s="533">
        <f>แบบกรอก!CF19</f>
        <v>0</v>
      </c>
      <c r="D18" s="534"/>
      <c r="E18" s="560"/>
      <c r="F18" s="561">
        <f>แบบกรอก!CG19</f>
        <v>0</v>
      </c>
      <c r="G18" s="562"/>
      <c r="H18" s="563"/>
      <c r="I18" s="561">
        <f>แบบกรอก!CH19</f>
        <v>0</v>
      </c>
      <c r="J18" s="562"/>
      <c r="K18" s="563"/>
      <c r="L18" s="561">
        <f>แบบกรอก!CI19</f>
        <v>0</v>
      </c>
      <c r="M18" s="562"/>
      <c r="N18" s="563"/>
      <c r="O18" s="561">
        <f>แบบกรอก!CJ19</f>
        <v>0</v>
      </c>
      <c r="P18" s="562"/>
      <c r="Q18" s="563"/>
      <c r="R18" s="201">
        <f t="shared" si="0"/>
        <v>0</v>
      </c>
      <c r="S18" s="186">
        <f t="shared" si="1"/>
        <v>0</v>
      </c>
      <c r="T18" s="201" t="str">
        <f t="shared" si="2"/>
        <v>ไม่ผ่าน</v>
      </c>
    </row>
    <row r="19" spans="1:20" x14ac:dyDescent="0.55000000000000004">
      <c r="A19" s="201">
        <v>11</v>
      </c>
      <c r="B19" s="72">
        <f>แบบกรอก!$B$20</f>
        <v>0</v>
      </c>
      <c r="C19" s="533">
        <f>แบบกรอก!CF20</f>
        <v>0</v>
      </c>
      <c r="D19" s="534"/>
      <c r="E19" s="560"/>
      <c r="F19" s="561">
        <f>แบบกรอก!CG20</f>
        <v>0</v>
      </c>
      <c r="G19" s="562"/>
      <c r="H19" s="563"/>
      <c r="I19" s="561">
        <f>แบบกรอก!CH20</f>
        <v>0</v>
      </c>
      <c r="J19" s="562"/>
      <c r="K19" s="563"/>
      <c r="L19" s="561">
        <f>แบบกรอก!CI20</f>
        <v>0</v>
      </c>
      <c r="M19" s="562"/>
      <c r="N19" s="563"/>
      <c r="O19" s="561">
        <f>แบบกรอก!CJ20</f>
        <v>0</v>
      </c>
      <c r="P19" s="562"/>
      <c r="Q19" s="563"/>
      <c r="R19" s="201">
        <f t="shared" si="0"/>
        <v>0</v>
      </c>
      <c r="S19" s="186">
        <f t="shared" si="1"/>
        <v>0</v>
      </c>
      <c r="T19" s="201" t="str">
        <f t="shared" si="2"/>
        <v>ไม่ผ่าน</v>
      </c>
    </row>
    <row r="20" spans="1:20" x14ac:dyDescent="0.55000000000000004">
      <c r="A20" s="201">
        <v>12</v>
      </c>
      <c r="B20" s="72">
        <f>แบบกรอก!$B$21</f>
        <v>0</v>
      </c>
      <c r="C20" s="533">
        <f>แบบกรอก!CF21</f>
        <v>0</v>
      </c>
      <c r="D20" s="534"/>
      <c r="E20" s="560"/>
      <c r="F20" s="561">
        <f>แบบกรอก!CG21</f>
        <v>0</v>
      </c>
      <c r="G20" s="562"/>
      <c r="H20" s="563"/>
      <c r="I20" s="561">
        <f>แบบกรอก!CH21</f>
        <v>0</v>
      </c>
      <c r="J20" s="562"/>
      <c r="K20" s="563"/>
      <c r="L20" s="561">
        <f>แบบกรอก!CI21</f>
        <v>0</v>
      </c>
      <c r="M20" s="562"/>
      <c r="N20" s="563"/>
      <c r="O20" s="561">
        <f>แบบกรอก!CJ21</f>
        <v>0</v>
      </c>
      <c r="P20" s="562"/>
      <c r="Q20" s="563"/>
      <c r="R20" s="201">
        <f t="shared" si="0"/>
        <v>0</v>
      </c>
      <c r="S20" s="186">
        <f t="shared" si="1"/>
        <v>0</v>
      </c>
      <c r="T20" s="201" t="str">
        <f t="shared" si="2"/>
        <v>ไม่ผ่าน</v>
      </c>
    </row>
    <row r="21" spans="1:20" x14ac:dyDescent="0.55000000000000004">
      <c r="A21" s="201">
        <v>13</v>
      </c>
      <c r="B21" s="72"/>
      <c r="C21" s="533"/>
      <c r="D21" s="534"/>
      <c r="E21" s="560"/>
      <c r="F21" s="561"/>
      <c r="G21" s="562"/>
      <c r="H21" s="563"/>
      <c r="I21" s="561"/>
      <c r="J21" s="562"/>
      <c r="K21" s="563"/>
      <c r="L21" s="561"/>
      <c r="M21" s="562"/>
      <c r="N21" s="563"/>
      <c r="O21" s="561"/>
      <c r="P21" s="562"/>
      <c r="Q21" s="563"/>
      <c r="R21" s="201"/>
      <c r="S21" s="201"/>
      <c r="T21" s="201"/>
    </row>
    <row r="22" spans="1:20" x14ac:dyDescent="0.55000000000000004">
      <c r="A22" s="201">
        <v>14</v>
      </c>
      <c r="B22" s="201"/>
      <c r="C22" s="533"/>
      <c r="D22" s="534"/>
      <c r="E22" s="560"/>
      <c r="F22" s="561"/>
      <c r="G22" s="562"/>
      <c r="H22" s="563"/>
      <c r="I22" s="561"/>
      <c r="J22" s="562"/>
      <c r="K22" s="563"/>
      <c r="L22" s="561"/>
      <c r="M22" s="562"/>
      <c r="N22" s="563"/>
      <c r="O22" s="561"/>
      <c r="P22" s="562"/>
      <c r="Q22" s="563"/>
      <c r="R22" s="201"/>
      <c r="S22" s="201"/>
      <c r="T22" s="201"/>
    </row>
    <row r="23" spans="1:20" x14ac:dyDescent="0.55000000000000004">
      <c r="A23" s="4">
        <v>15</v>
      </c>
      <c r="B23" s="4"/>
      <c r="C23" s="570"/>
      <c r="D23" s="571"/>
      <c r="E23" s="572"/>
      <c r="F23" s="567"/>
      <c r="G23" s="568"/>
      <c r="H23" s="569"/>
      <c r="I23" s="567"/>
      <c r="J23" s="568"/>
      <c r="K23" s="569"/>
      <c r="L23" s="567"/>
      <c r="M23" s="568"/>
      <c r="N23" s="569"/>
      <c r="O23" s="567"/>
      <c r="P23" s="568"/>
      <c r="Q23" s="569"/>
      <c r="R23" s="4"/>
      <c r="S23" s="4"/>
      <c r="T23" s="4"/>
    </row>
    <row r="26" spans="1:20" x14ac:dyDescent="0.55000000000000004">
      <c r="F26" s="493" t="s">
        <v>177</v>
      </c>
      <c r="G26" s="493"/>
      <c r="H26" s="493"/>
      <c r="I26" s="493"/>
      <c r="J26" s="493"/>
      <c r="K26" s="493"/>
      <c r="L26" s="493"/>
      <c r="M26" s="493"/>
      <c r="N26" s="493"/>
      <c r="O26" s="493"/>
    </row>
    <row r="27" spans="1:20" x14ac:dyDescent="0.55000000000000004">
      <c r="G27" s="202" t="s">
        <v>163</v>
      </c>
      <c r="H27" s="493">
        <f>แบบกรอก!$B$22</f>
        <v>0</v>
      </c>
      <c r="I27" s="493"/>
      <c r="J27" s="493"/>
      <c r="K27" s="493"/>
      <c r="L27" s="493"/>
      <c r="M27" s="493"/>
      <c r="N27" s="493"/>
      <c r="O27" t="s">
        <v>164</v>
      </c>
    </row>
    <row r="28" spans="1:20" x14ac:dyDescent="0.55000000000000004">
      <c r="H28" s="493" t="s">
        <v>178</v>
      </c>
      <c r="I28" s="493"/>
      <c r="J28" s="493"/>
      <c r="K28" s="493"/>
      <c r="L28" s="493"/>
      <c r="M28" s="493"/>
      <c r="N28" s="493"/>
    </row>
  </sheetData>
  <sheetProtection sheet="1" objects="1" scenarios="1"/>
  <mergeCells count="96">
    <mergeCell ref="H27:N27"/>
    <mergeCell ref="H28:N28"/>
    <mergeCell ref="C23:E23"/>
    <mergeCell ref="F23:H23"/>
    <mergeCell ref="I23:K23"/>
    <mergeCell ref="L23:N23"/>
    <mergeCell ref="O23:Q23"/>
    <mergeCell ref="F26:O26"/>
    <mergeCell ref="C21:E21"/>
    <mergeCell ref="F21:H21"/>
    <mergeCell ref="I21:K21"/>
    <mergeCell ref="L21:N21"/>
    <mergeCell ref="O21:Q21"/>
    <mergeCell ref="C22:E22"/>
    <mergeCell ref="F22:H22"/>
    <mergeCell ref="I22:K22"/>
    <mergeCell ref="L22:N22"/>
    <mergeCell ref="O22:Q22"/>
    <mergeCell ref="C19:E19"/>
    <mergeCell ref="F19:H19"/>
    <mergeCell ref="I19:K19"/>
    <mergeCell ref="L19:N19"/>
    <mergeCell ref="O19:Q19"/>
    <mergeCell ref="C20:E20"/>
    <mergeCell ref="F20:H20"/>
    <mergeCell ref="I20:K20"/>
    <mergeCell ref="L20:N20"/>
    <mergeCell ref="O20:Q20"/>
    <mergeCell ref="C17:E17"/>
    <mergeCell ref="F17:H17"/>
    <mergeCell ref="I17:K17"/>
    <mergeCell ref="L17:N17"/>
    <mergeCell ref="O17:Q17"/>
    <mergeCell ref="C18:E18"/>
    <mergeCell ref="F18:H18"/>
    <mergeCell ref="I18:K18"/>
    <mergeCell ref="L18:N18"/>
    <mergeCell ref="O18:Q18"/>
    <mergeCell ref="C15:E15"/>
    <mergeCell ref="F15:H15"/>
    <mergeCell ref="I15:K15"/>
    <mergeCell ref="L15:N15"/>
    <mergeCell ref="O15:Q15"/>
    <mergeCell ref="C16:E16"/>
    <mergeCell ref="F16:H16"/>
    <mergeCell ref="I16:K16"/>
    <mergeCell ref="L16:N16"/>
    <mergeCell ref="O16:Q16"/>
    <mergeCell ref="C13:E13"/>
    <mergeCell ref="F13:H13"/>
    <mergeCell ref="I13:K13"/>
    <mergeCell ref="L13:N13"/>
    <mergeCell ref="O13:Q13"/>
    <mergeCell ref="C14:E14"/>
    <mergeCell ref="F14:H14"/>
    <mergeCell ref="I14:K14"/>
    <mergeCell ref="L14:N14"/>
    <mergeCell ref="O14:Q14"/>
    <mergeCell ref="C11:E11"/>
    <mergeCell ref="F11:H11"/>
    <mergeCell ref="I11:K11"/>
    <mergeCell ref="L11:N11"/>
    <mergeCell ref="O11:Q11"/>
    <mergeCell ref="C12:E12"/>
    <mergeCell ref="F12:H12"/>
    <mergeCell ref="I12:K12"/>
    <mergeCell ref="L12:N12"/>
    <mergeCell ref="O12:Q12"/>
    <mergeCell ref="C9:E9"/>
    <mergeCell ref="F9:H9"/>
    <mergeCell ref="I9:K9"/>
    <mergeCell ref="L9:N9"/>
    <mergeCell ref="O9:Q9"/>
    <mergeCell ref="C10:E10"/>
    <mergeCell ref="F10:H10"/>
    <mergeCell ref="I10:K10"/>
    <mergeCell ref="L10:N10"/>
    <mergeCell ref="O10:Q10"/>
    <mergeCell ref="T6:T8"/>
    <mergeCell ref="C7:E7"/>
    <mergeCell ref="F7:H7"/>
    <mergeCell ref="I7:K7"/>
    <mergeCell ref="L7:N7"/>
    <mergeCell ref="O7:Q7"/>
    <mergeCell ref="S6:S8"/>
    <mergeCell ref="I4:N4"/>
    <mergeCell ref="A6:A8"/>
    <mergeCell ref="B6:B8"/>
    <mergeCell ref="C6:Q6"/>
    <mergeCell ref="R6:R8"/>
    <mergeCell ref="A3:T3"/>
    <mergeCell ref="A1:T1"/>
    <mergeCell ref="C2:G2"/>
    <mergeCell ref="I2:J2"/>
    <mergeCell ref="K2:N2"/>
    <mergeCell ref="O2:Q2"/>
  </mergeCells>
  <pageMargins left="0.7" right="0.7" top="0.75" bottom="0.75" header="0.3" footer="0.3"/>
  <pageSetup paperSize="9" orientation="portrait" r:id="rId1"/>
  <headerFooter>
    <oddHeader>&amp;Cหน้า 23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X28"/>
  <sheetViews>
    <sheetView view="pageLayout" zoomScaleNormal="100" workbookViewId="0">
      <selection activeCell="B9" sqref="B9"/>
    </sheetView>
  </sheetViews>
  <sheetFormatPr defaultRowHeight="24" x14ac:dyDescent="0.55000000000000004"/>
  <cols>
    <col min="1" max="1" width="3.625" customWidth="1"/>
    <col min="2" max="2" width="18.5" customWidth="1"/>
    <col min="3" max="17" width="2.625" customWidth="1"/>
    <col min="18" max="18" width="6.75" customWidth="1"/>
    <col min="19" max="19" width="7.75" customWidth="1"/>
    <col min="20" max="20" width="8.625" customWidth="1"/>
    <col min="21" max="22" width="2.875" customWidth="1"/>
  </cols>
  <sheetData>
    <row r="1" spans="1:24" x14ac:dyDescent="0.55000000000000004">
      <c r="A1" s="494" t="s">
        <v>165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493"/>
      <c r="O1" s="493"/>
      <c r="P1" s="493"/>
      <c r="Q1" s="493"/>
      <c r="R1" s="493"/>
      <c r="S1" s="493"/>
      <c r="T1" s="493"/>
      <c r="U1" s="197"/>
      <c r="V1" s="197"/>
      <c r="W1" s="197"/>
      <c r="X1" s="197"/>
    </row>
    <row r="2" spans="1:24" x14ac:dyDescent="0.55000000000000004">
      <c r="C2" s="494" t="s">
        <v>161</v>
      </c>
      <c r="D2" s="493"/>
      <c r="E2" s="493"/>
      <c r="F2" s="493"/>
      <c r="G2" s="493"/>
      <c r="H2" s="197"/>
      <c r="I2" s="493">
        <f>แบบกรอก!$B$7</f>
        <v>0</v>
      </c>
      <c r="J2" s="493"/>
      <c r="K2" s="494" t="s">
        <v>162</v>
      </c>
      <c r="L2" s="493"/>
      <c r="M2" s="493"/>
      <c r="N2" s="493"/>
      <c r="O2" s="494">
        <f>แบบกรอก!$B$8</f>
        <v>0</v>
      </c>
      <c r="P2" s="493"/>
      <c r="Q2" s="493"/>
      <c r="R2" s="198"/>
      <c r="S2" s="198"/>
      <c r="T2" s="197"/>
      <c r="U2" s="197"/>
      <c r="V2" s="197"/>
    </row>
    <row r="3" spans="1:24" x14ac:dyDescent="0.55000000000000004">
      <c r="A3" s="494" t="s">
        <v>166</v>
      </c>
      <c r="B3" s="493"/>
      <c r="C3" s="493"/>
      <c r="D3" s="493"/>
      <c r="E3" s="493"/>
      <c r="F3" s="493"/>
      <c r="G3" s="493"/>
      <c r="H3" s="493"/>
      <c r="I3" s="493"/>
      <c r="J3" s="493"/>
      <c r="K3" s="493"/>
      <c r="L3" s="493"/>
      <c r="M3" s="493"/>
      <c r="N3" s="493"/>
      <c r="O3" s="493"/>
      <c r="P3" s="493"/>
      <c r="Q3" s="493"/>
      <c r="R3" s="493"/>
      <c r="S3" s="493"/>
      <c r="T3" s="493"/>
      <c r="U3" s="197"/>
      <c r="V3" s="197"/>
      <c r="W3" s="197"/>
      <c r="X3" s="197"/>
    </row>
    <row r="4" spans="1:24" x14ac:dyDescent="0.55000000000000004">
      <c r="E4" s="28" t="s">
        <v>176</v>
      </c>
      <c r="I4" s="494" t="str">
        <f>แบบกรอก!$CK$3</f>
        <v>กุมภาพันธ์</v>
      </c>
      <c r="J4" s="493"/>
      <c r="K4" s="493"/>
      <c r="L4" s="493"/>
      <c r="M4" s="493"/>
      <c r="N4" s="493"/>
      <c r="O4" s="198"/>
      <c r="P4" s="198"/>
      <c r="Q4" s="198"/>
      <c r="R4" s="198"/>
      <c r="S4" s="198"/>
    </row>
    <row r="6" spans="1:24" x14ac:dyDescent="0.55000000000000004">
      <c r="A6" s="497" t="s">
        <v>139</v>
      </c>
      <c r="B6" s="497" t="s">
        <v>167</v>
      </c>
      <c r="C6" s="497" t="s">
        <v>168</v>
      </c>
      <c r="D6" s="497"/>
      <c r="E6" s="497"/>
      <c r="F6" s="497"/>
      <c r="G6" s="497"/>
      <c r="H6" s="497"/>
      <c r="I6" s="497"/>
      <c r="J6" s="497"/>
      <c r="K6" s="497"/>
      <c r="L6" s="497"/>
      <c r="M6" s="497"/>
      <c r="N6" s="497"/>
      <c r="O6" s="497"/>
      <c r="P6" s="497"/>
      <c r="Q6" s="497"/>
      <c r="R6" s="517" t="s">
        <v>174</v>
      </c>
      <c r="S6" s="517" t="s">
        <v>419</v>
      </c>
      <c r="T6" s="517" t="s">
        <v>175</v>
      </c>
    </row>
    <row r="7" spans="1:24" ht="33.75" customHeight="1" x14ac:dyDescent="0.55000000000000004">
      <c r="A7" s="497"/>
      <c r="B7" s="497"/>
      <c r="C7" s="559" t="s">
        <v>169</v>
      </c>
      <c r="D7" s="559"/>
      <c r="E7" s="559"/>
      <c r="F7" s="497" t="s">
        <v>170</v>
      </c>
      <c r="G7" s="497"/>
      <c r="H7" s="497"/>
      <c r="I7" s="497" t="s">
        <v>171</v>
      </c>
      <c r="J7" s="497"/>
      <c r="K7" s="497"/>
      <c r="L7" s="497" t="s">
        <v>172</v>
      </c>
      <c r="M7" s="497"/>
      <c r="N7" s="497"/>
      <c r="O7" s="497" t="s">
        <v>173</v>
      </c>
      <c r="P7" s="497"/>
      <c r="Q7" s="497"/>
      <c r="R7" s="517"/>
      <c r="S7" s="517"/>
      <c r="T7" s="517"/>
    </row>
    <row r="8" spans="1:24" ht="26.25" customHeight="1" x14ac:dyDescent="0.55000000000000004">
      <c r="A8" s="497"/>
      <c r="B8" s="497"/>
      <c r="C8" s="200">
        <v>1</v>
      </c>
      <c r="D8" s="200">
        <v>2</v>
      </c>
      <c r="E8" s="200">
        <v>3</v>
      </c>
      <c r="F8" s="200">
        <v>1</v>
      </c>
      <c r="G8" s="200">
        <v>2</v>
      </c>
      <c r="H8" s="200">
        <v>3</v>
      </c>
      <c r="I8" s="200">
        <v>1</v>
      </c>
      <c r="J8" s="200">
        <v>2</v>
      </c>
      <c r="K8" s="200">
        <v>3</v>
      </c>
      <c r="L8" s="200">
        <v>1</v>
      </c>
      <c r="M8" s="200">
        <v>2</v>
      </c>
      <c r="N8" s="200">
        <v>3</v>
      </c>
      <c r="O8" s="200">
        <v>1</v>
      </c>
      <c r="P8" s="200">
        <v>2</v>
      </c>
      <c r="Q8" s="200">
        <v>3</v>
      </c>
      <c r="R8" s="517"/>
      <c r="S8" s="517"/>
      <c r="T8" s="517"/>
    </row>
    <row r="9" spans="1:24" x14ac:dyDescent="0.55000000000000004">
      <c r="A9" s="201">
        <v>1</v>
      </c>
      <c r="B9" s="72">
        <f>แบบกรอก!$B$10</f>
        <v>0</v>
      </c>
      <c r="C9" s="533">
        <f>แบบกรอก!CK10</f>
        <v>0</v>
      </c>
      <c r="D9" s="534"/>
      <c r="E9" s="560"/>
      <c r="F9" s="533">
        <f>แบบกรอก!CL10</f>
        <v>0</v>
      </c>
      <c r="G9" s="534"/>
      <c r="H9" s="560"/>
      <c r="I9" s="561">
        <f>แบบกรอก!CM10</f>
        <v>0</v>
      </c>
      <c r="J9" s="562"/>
      <c r="K9" s="563"/>
      <c r="L9" s="561">
        <f>แบบกรอก!CN10</f>
        <v>0</v>
      </c>
      <c r="M9" s="562"/>
      <c r="N9" s="563"/>
      <c r="O9" s="561">
        <f>แบบกรอก!CO10</f>
        <v>0</v>
      </c>
      <c r="P9" s="562"/>
      <c r="Q9" s="563"/>
      <c r="R9" s="201">
        <f>SUM(C9:Q9)</f>
        <v>0</v>
      </c>
      <c r="S9" s="186">
        <f>(R9*100)/15</f>
        <v>0</v>
      </c>
      <c r="T9" s="201" t="str">
        <f>IF(S9&lt;60,"ไม่ผ่าน",IF(S9&lt;70,"ผ่าน",IF(S9&lt;80,"ดี",IF(S9&gt;=80,"ดีเยี่ยม"))))</f>
        <v>ไม่ผ่าน</v>
      </c>
    </row>
    <row r="10" spans="1:24" x14ac:dyDescent="0.55000000000000004">
      <c r="A10" s="201">
        <v>2</v>
      </c>
      <c r="B10" s="72">
        <f>แบบกรอก!$B$11</f>
        <v>0</v>
      </c>
      <c r="C10" s="533">
        <f>แบบกรอก!CK11</f>
        <v>0</v>
      </c>
      <c r="D10" s="534"/>
      <c r="E10" s="560"/>
      <c r="F10" s="533">
        <f>แบบกรอก!CL11</f>
        <v>0</v>
      </c>
      <c r="G10" s="534"/>
      <c r="H10" s="560"/>
      <c r="I10" s="561">
        <f>แบบกรอก!CM11</f>
        <v>0</v>
      </c>
      <c r="J10" s="562"/>
      <c r="K10" s="563"/>
      <c r="L10" s="561">
        <f>แบบกรอก!CN11</f>
        <v>0</v>
      </c>
      <c r="M10" s="562"/>
      <c r="N10" s="563"/>
      <c r="O10" s="561">
        <f>แบบกรอก!CO11</f>
        <v>0</v>
      </c>
      <c r="P10" s="562"/>
      <c r="Q10" s="563"/>
      <c r="R10" s="201">
        <f t="shared" ref="R10:R20" si="0">SUM(C10:Q10)</f>
        <v>0</v>
      </c>
      <c r="S10" s="186">
        <f t="shared" ref="S10:S20" si="1">(R10*100)/15</f>
        <v>0</v>
      </c>
      <c r="T10" s="201" t="str">
        <f t="shared" ref="T10:T20" si="2">IF(S10&lt;60,"ไม่ผ่าน",IF(S10&lt;70,"ผ่าน",IF(S10&lt;80,"ดี",IF(S10&gt;=80,"ดีเยี่ยม"))))</f>
        <v>ไม่ผ่าน</v>
      </c>
    </row>
    <row r="11" spans="1:24" x14ac:dyDescent="0.55000000000000004">
      <c r="A11" s="201">
        <v>3</v>
      </c>
      <c r="B11" s="72">
        <f>แบบกรอก!$B$12</f>
        <v>0</v>
      </c>
      <c r="C11" s="533">
        <f>แบบกรอก!CK12</f>
        <v>0</v>
      </c>
      <c r="D11" s="534"/>
      <c r="E11" s="560"/>
      <c r="F11" s="533">
        <f>แบบกรอก!CL12</f>
        <v>0</v>
      </c>
      <c r="G11" s="534"/>
      <c r="H11" s="560"/>
      <c r="I11" s="561">
        <f>แบบกรอก!CM12</f>
        <v>0</v>
      </c>
      <c r="J11" s="562"/>
      <c r="K11" s="563"/>
      <c r="L11" s="561">
        <f>แบบกรอก!CN12</f>
        <v>0</v>
      </c>
      <c r="M11" s="562"/>
      <c r="N11" s="563"/>
      <c r="O11" s="561">
        <f>แบบกรอก!CO12</f>
        <v>0</v>
      </c>
      <c r="P11" s="562"/>
      <c r="Q11" s="563"/>
      <c r="R11" s="201">
        <f t="shared" si="0"/>
        <v>0</v>
      </c>
      <c r="S11" s="186">
        <f t="shared" si="1"/>
        <v>0</v>
      </c>
      <c r="T11" s="201" t="str">
        <f t="shared" si="2"/>
        <v>ไม่ผ่าน</v>
      </c>
    </row>
    <row r="12" spans="1:24" x14ac:dyDescent="0.55000000000000004">
      <c r="A12" s="201">
        <v>4</v>
      </c>
      <c r="B12" s="72">
        <f>แบบกรอก!$B$13</f>
        <v>0</v>
      </c>
      <c r="C12" s="564">
        <f>แบบกรอก!CK13</f>
        <v>0</v>
      </c>
      <c r="D12" s="565"/>
      <c r="E12" s="566"/>
      <c r="F12" s="533">
        <f>แบบกรอก!CL13</f>
        <v>0</v>
      </c>
      <c r="G12" s="534"/>
      <c r="H12" s="560"/>
      <c r="I12" s="561">
        <f>แบบกรอก!CM13</f>
        <v>0</v>
      </c>
      <c r="J12" s="562"/>
      <c r="K12" s="563"/>
      <c r="L12" s="561">
        <f>แบบกรอก!CN13</f>
        <v>0</v>
      </c>
      <c r="M12" s="562"/>
      <c r="N12" s="563"/>
      <c r="O12" s="561">
        <f>แบบกรอก!CO13</f>
        <v>0</v>
      </c>
      <c r="P12" s="562"/>
      <c r="Q12" s="563"/>
      <c r="R12" s="201">
        <f t="shared" si="0"/>
        <v>0</v>
      </c>
      <c r="S12" s="186">
        <f t="shared" si="1"/>
        <v>0</v>
      </c>
      <c r="T12" s="201" t="str">
        <f t="shared" si="2"/>
        <v>ไม่ผ่าน</v>
      </c>
    </row>
    <row r="13" spans="1:24" x14ac:dyDescent="0.55000000000000004">
      <c r="A13" s="201">
        <v>5</v>
      </c>
      <c r="B13" s="72">
        <f>แบบกรอก!$B$14</f>
        <v>0</v>
      </c>
      <c r="C13" s="533">
        <f>แบบกรอก!CK14</f>
        <v>0</v>
      </c>
      <c r="D13" s="534"/>
      <c r="E13" s="560"/>
      <c r="F13" s="533">
        <f>แบบกรอก!CL14</f>
        <v>0</v>
      </c>
      <c r="G13" s="534"/>
      <c r="H13" s="560"/>
      <c r="I13" s="561">
        <f>แบบกรอก!CM14</f>
        <v>0</v>
      </c>
      <c r="J13" s="562"/>
      <c r="K13" s="563"/>
      <c r="L13" s="561">
        <f>แบบกรอก!CN14</f>
        <v>0</v>
      </c>
      <c r="M13" s="562"/>
      <c r="N13" s="563"/>
      <c r="O13" s="561">
        <f>แบบกรอก!CO14</f>
        <v>0</v>
      </c>
      <c r="P13" s="562"/>
      <c r="Q13" s="563"/>
      <c r="R13" s="201">
        <f t="shared" si="0"/>
        <v>0</v>
      </c>
      <c r="S13" s="186">
        <f t="shared" si="1"/>
        <v>0</v>
      </c>
      <c r="T13" s="201" t="str">
        <f t="shared" si="2"/>
        <v>ไม่ผ่าน</v>
      </c>
    </row>
    <row r="14" spans="1:24" x14ac:dyDescent="0.55000000000000004">
      <c r="A14" s="201">
        <v>6</v>
      </c>
      <c r="B14" s="72">
        <f>แบบกรอก!$B$15</f>
        <v>0</v>
      </c>
      <c r="C14" s="533">
        <f>แบบกรอก!CK15</f>
        <v>0</v>
      </c>
      <c r="D14" s="534"/>
      <c r="E14" s="560"/>
      <c r="F14" s="533">
        <f>แบบกรอก!CL15</f>
        <v>0</v>
      </c>
      <c r="G14" s="534"/>
      <c r="H14" s="560"/>
      <c r="I14" s="561">
        <f>แบบกรอก!CM15</f>
        <v>0</v>
      </c>
      <c r="J14" s="562"/>
      <c r="K14" s="563"/>
      <c r="L14" s="561">
        <f>แบบกรอก!CN15</f>
        <v>0</v>
      </c>
      <c r="M14" s="562"/>
      <c r="N14" s="563"/>
      <c r="O14" s="561">
        <f>แบบกรอก!CO15</f>
        <v>0</v>
      </c>
      <c r="P14" s="562"/>
      <c r="Q14" s="563"/>
      <c r="R14" s="201">
        <f t="shared" si="0"/>
        <v>0</v>
      </c>
      <c r="S14" s="186">
        <f t="shared" si="1"/>
        <v>0</v>
      </c>
      <c r="T14" s="201" t="str">
        <f t="shared" si="2"/>
        <v>ไม่ผ่าน</v>
      </c>
    </row>
    <row r="15" spans="1:24" x14ac:dyDescent="0.55000000000000004">
      <c r="A15" s="201">
        <v>7</v>
      </c>
      <c r="B15" s="72">
        <f>แบบกรอก!$B$16</f>
        <v>0</v>
      </c>
      <c r="C15" s="533">
        <f>แบบกรอก!CK16</f>
        <v>0</v>
      </c>
      <c r="D15" s="534"/>
      <c r="E15" s="560"/>
      <c r="F15" s="561">
        <f>แบบกรอก!CL16</f>
        <v>0</v>
      </c>
      <c r="G15" s="562"/>
      <c r="H15" s="563"/>
      <c r="I15" s="561">
        <f>แบบกรอก!CM16</f>
        <v>0</v>
      </c>
      <c r="J15" s="562"/>
      <c r="K15" s="563"/>
      <c r="L15" s="561">
        <f>แบบกรอก!CN16</f>
        <v>0</v>
      </c>
      <c r="M15" s="562"/>
      <c r="N15" s="563"/>
      <c r="O15" s="561">
        <f>แบบกรอก!CO16</f>
        <v>0</v>
      </c>
      <c r="P15" s="562"/>
      <c r="Q15" s="563"/>
      <c r="R15" s="201">
        <f t="shared" si="0"/>
        <v>0</v>
      </c>
      <c r="S15" s="186">
        <f t="shared" si="1"/>
        <v>0</v>
      </c>
      <c r="T15" s="201" t="str">
        <f t="shared" si="2"/>
        <v>ไม่ผ่าน</v>
      </c>
    </row>
    <row r="16" spans="1:24" x14ac:dyDescent="0.55000000000000004">
      <c r="A16" s="201">
        <v>8</v>
      </c>
      <c r="B16" s="72">
        <f>แบบกรอก!$B$17</f>
        <v>0</v>
      </c>
      <c r="C16" s="533">
        <f>แบบกรอก!CK17</f>
        <v>0</v>
      </c>
      <c r="D16" s="534"/>
      <c r="E16" s="560"/>
      <c r="F16" s="561">
        <f>แบบกรอก!CL17</f>
        <v>0</v>
      </c>
      <c r="G16" s="562"/>
      <c r="H16" s="563"/>
      <c r="I16" s="561">
        <f>แบบกรอก!CM17</f>
        <v>0</v>
      </c>
      <c r="J16" s="562"/>
      <c r="K16" s="563"/>
      <c r="L16" s="561">
        <f>แบบกรอก!CN17</f>
        <v>0</v>
      </c>
      <c r="M16" s="562"/>
      <c r="N16" s="563"/>
      <c r="O16" s="561">
        <f>แบบกรอก!CO17</f>
        <v>0</v>
      </c>
      <c r="P16" s="562"/>
      <c r="Q16" s="563"/>
      <c r="R16" s="201">
        <f t="shared" si="0"/>
        <v>0</v>
      </c>
      <c r="S16" s="186">
        <f t="shared" si="1"/>
        <v>0</v>
      </c>
      <c r="T16" s="201" t="str">
        <f t="shared" si="2"/>
        <v>ไม่ผ่าน</v>
      </c>
    </row>
    <row r="17" spans="1:20" x14ac:dyDescent="0.55000000000000004">
      <c r="A17" s="201">
        <v>9</v>
      </c>
      <c r="B17" s="72">
        <f>แบบกรอก!$B$18</f>
        <v>0</v>
      </c>
      <c r="C17" s="533">
        <f>แบบกรอก!CK18</f>
        <v>0</v>
      </c>
      <c r="D17" s="534"/>
      <c r="E17" s="560"/>
      <c r="F17" s="561">
        <f>แบบกรอก!CL18</f>
        <v>0</v>
      </c>
      <c r="G17" s="562"/>
      <c r="H17" s="563"/>
      <c r="I17" s="561">
        <f>แบบกรอก!CM18</f>
        <v>0</v>
      </c>
      <c r="J17" s="562"/>
      <c r="K17" s="563"/>
      <c r="L17" s="561">
        <f>แบบกรอก!CN18</f>
        <v>0</v>
      </c>
      <c r="M17" s="562"/>
      <c r="N17" s="563"/>
      <c r="O17" s="561">
        <f>แบบกรอก!CO18</f>
        <v>0</v>
      </c>
      <c r="P17" s="562"/>
      <c r="Q17" s="563"/>
      <c r="R17" s="201">
        <f t="shared" si="0"/>
        <v>0</v>
      </c>
      <c r="S17" s="186">
        <f t="shared" si="1"/>
        <v>0</v>
      </c>
      <c r="T17" s="201" t="str">
        <f t="shared" si="2"/>
        <v>ไม่ผ่าน</v>
      </c>
    </row>
    <row r="18" spans="1:20" x14ac:dyDescent="0.55000000000000004">
      <c r="A18" s="201">
        <v>10</v>
      </c>
      <c r="B18" s="72">
        <f>แบบกรอก!$B$19</f>
        <v>0</v>
      </c>
      <c r="C18" s="533">
        <f>แบบกรอก!CK19</f>
        <v>0</v>
      </c>
      <c r="D18" s="534"/>
      <c r="E18" s="560"/>
      <c r="F18" s="561">
        <f>แบบกรอก!CL19</f>
        <v>0</v>
      </c>
      <c r="G18" s="562"/>
      <c r="H18" s="563"/>
      <c r="I18" s="561">
        <f>แบบกรอก!CM19</f>
        <v>0</v>
      </c>
      <c r="J18" s="562"/>
      <c r="K18" s="563"/>
      <c r="L18" s="561">
        <f>แบบกรอก!CN19</f>
        <v>0</v>
      </c>
      <c r="M18" s="562"/>
      <c r="N18" s="563"/>
      <c r="O18" s="561">
        <f>แบบกรอก!CO19</f>
        <v>0</v>
      </c>
      <c r="P18" s="562"/>
      <c r="Q18" s="563"/>
      <c r="R18" s="201">
        <f t="shared" si="0"/>
        <v>0</v>
      </c>
      <c r="S18" s="186">
        <f t="shared" si="1"/>
        <v>0</v>
      </c>
      <c r="T18" s="201" t="str">
        <f t="shared" si="2"/>
        <v>ไม่ผ่าน</v>
      </c>
    </row>
    <row r="19" spans="1:20" x14ac:dyDescent="0.55000000000000004">
      <c r="A19" s="201">
        <v>11</v>
      </c>
      <c r="B19" s="72">
        <f>แบบกรอก!$B$20</f>
        <v>0</v>
      </c>
      <c r="C19" s="533">
        <f>แบบกรอก!CK20</f>
        <v>0</v>
      </c>
      <c r="D19" s="534"/>
      <c r="E19" s="560"/>
      <c r="F19" s="561">
        <f>แบบกรอก!CL20</f>
        <v>0</v>
      </c>
      <c r="G19" s="562"/>
      <c r="H19" s="563"/>
      <c r="I19" s="561">
        <f>แบบกรอก!CM20</f>
        <v>0</v>
      </c>
      <c r="J19" s="562"/>
      <c r="K19" s="563"/>
      <c r="L19" s="561">
        <f>แบบกรอก!CN20</f>
        <v>0</v>
      </c>
      <c r="M19" s="562"/>
      <c r="N19" s="563"/>
      <c r="O19" s="561">
        <f>แบบกรอก!CO20</f>
        <v>0</v>
      </c>
      <c r="P19" s="562"/>
      <c r="Q19" s="563"/>
      <c r="R19" s="201">
        <f t="shared" si="0"/>
        <v>0</v>
      </c>
      <c r="S19" s="186">
        <f t="shared" si="1"/>
        <v>0</v>
      </c>
      <c r="T19" s="201" t="str">
        <f t="shared" si="2"/>
        <v>ไม่ผ่าน</v>
      </c>
    </row>
    <row r="20" spans="1:20" x14ac:dyDescent="0.55000000000000004">
      <c r="A20" s="201">
        <v>12</v>
      </c>
      <c r="B20" s="72">
        <f>แบบกรอก!$B$21</f>
        <v>0</v>
      </c>
      <c r="C20" s="533">
        <f>แบบกรอก!CK21</f>
        <v>0</v>
      </c>
      <c r="D20" s="534"/>
      <c r="E20" s="560"/>
      <c r="F20" s="561">
        <f>แบบกรอก!CL21</f>
        <v>0</v>
      </c>
      <c r="G20" s="562"/>
      <c r="H20" s="563"/>
      <c r="I20" s="561">
        <f>แบบกรอก!CM21</f>
        <v>0</v>
      </c>
      <c r="J20" s="562"/>
      <c r="K20" s="563"/>
      <c r="L20" s="561">
        <f>แบบกรอก!CN21</f>
        <v>0</v>
      </c>
      <c r="M20" s="562"/>
      <c r="N20" s="563"/>
      <c r="O20" s="561">
        <f>แบบกรอก!CO21</f>
        <v>0</v>
      </c>
      <c r="P20" s="562"/>
      <c r="Q20" s="563"/>
      <c r="R20" s="201">
        <f t="shared" si="0"/>
        <v>0</v>
      </c>
      <c r="S20" s="186">
        <f t="shared" si="1"/>
        <v>0</v>
      </c>
      <c r="T20" s="201" t="str">
        <f t="shared" si="2"/>
        <v>ไม่ผ่าน</v>
      </c>
    </row>
    <row r="21" spans="1:20" x14ac:dyDescent="0.55000000000000004">
      <c r="A21" s="201">
        <v>13</v>
      </c>
      <c r="B21" s="72"/>
      <c r="C21" s="533"/>
      <c r="D21" s="534"/>
      <c r="E21" s="560"/>
      <c r="F21" s="561"/>
      <c r="G21" s="562"/>
      <c r="H21" s="563"/>
      <c r="I21" s="561"/>
      <c r="J21" s="562"/>
      <c r="K21" s="563"/>
      <c r="L21" s="561"/>
      <c r="M21" s="562"/>
      <c r="N21" s="563"/>
      <c r="O21" s="561"/>
      <c r="P21" s="562"/>
      <c r="Q21" s="563"/>
      <c r="R21" s="201"/>
      <c r="S21" s="201"/>
      <c r="T21" s="201"/>
    </row>
    <row r="22" spans="1:20" x14ac:dyDescent="0.55000000000000004">
      <c r="A22" s="201">
        <v>14</v>
      </c>
      <c r="B22" s="201"/>
      <c r="C22" s="533"/>
      <c r="D22" s="534"/>
      <c r="E22" s="560"/>
      <c r="F22" s="561"/>
      <c r="G22" s="562"/>
      <c r="H22" s="563"/>
      <c r="I22" s="561"/>
      <c r="J22" s="562"/>
      <c r="K22" s="563"/>
      <c r="L22" s="561"/>
      <c r="M22" s="562"/>
      <c r="N22" s="563"/>
      <c r="O22" s="561"/>
      <c r="P22" s="562"/>
      <c r="Q22" s="563"/>
      <c r="R22" s="201"/>
      <c r="S22" s="201"/>
      <c r="T22" s="201"/>
    </row>
    <row r="23" spans="1:20" x14ac:dyDescent="0.55000000000000004">
      <c r="A23" s="4">
        <v>15</v>
      </c>
      <c r="B23" s="4"/>
      <c r="C23" s="570"/>
      <c r="D23" s="571"/>
      <c r="E23" s="572"/>
      <c r="F23" s="567"/>
      <c r="G23" s="568"/>
      <c r="H23" s="569"/>
      <c r="I23" s="567"/>
      <c r="J23" s="568"/>
      <c r="K23" s="569"/>
      <c r="L23" s="567"/>
      <c r="M23" s="568"/>
      <c r="N23" s="569"/>
      <c r="O23" s="567"/>
      <c r="P23" s="568"/>
      <c r="Q23" s="569"/>
      <c r="R23" s="4"/>
      <c r="S23" s="4"/>
      <c r="T23" s="4"/>
    </row>
    <row r="26" spans="1:20" x14ac:dyDescent="0.55000000000000004">
      <c r="F26" s="493" t="s">
        <v>177</v>
      </c>
      <c r="G26" s="493"/>
      <c r="H26" s="493"/>
      <c r="I26" s="493"/>
      <c r="J26" s="493"/>
      <c r="K26" s="493"/>
      <c r="L26" s="493"/>
      <c r="M26" s="493"/>
      <c r="N26" s="493"/>
      <c r="O26" s="493"/>
    </row>
    <row r="27" spans="1:20" x14ac:dyDescent="0.55000000000000004">
      <c r="G27" s="202" t="s">
        <v>163</v>
      </c>
      <c r="H27" s="493">
        <f>แบบกรอก!$B$22</f>
        <v>0</v>
      </c>
      <c r="I27" s="493"/>
      <c r="J27" s="493"/>
      <c r="K27" s="493"/>
      <c r="L27" s="493"/>
      <c r="M27" s="493"/>
      <c r="N27" s="493"/>
      <c r="O27" t="s">
        <v>164</v>
      </c>
    </row>
    <row r="28" spans="1:20" x14ac:dyDescent="0.55000000000000004">
      <c r="H28" s="493" t="s">
        <v>178</v>
      </c>
      <c r="I28" s="493"/>
      <c r="J28" s="493"/>
      <c r="K28" s="493"/>
      <c r="L28" s="493"/>
      <c r="M28" s="493"/>
      <c r="N28" s="493"/>
    </row>
  </sheetData>
  <sheetProtection sheet="1" objects="1" scenarios="1"/>
  <mergeCells count="96">
    <mergeCell ref="H27:N27"/>
    <mergeCell ref="H28:N28"/>
    <mergeCell ref="C23:E23"/>
    <mergeCell ref="F23:H23"/>
    <mergeCell ref="I23:K23"/>
    <mergeCell ref="L23:N23"/>
    <mergeCell ref="O23:Q23"/>
    <mergeCell ref="F26:O26"/>
    <mergeCell ref="C21:E21"/>
    <mergeCell ref="F21:H21"/>
    <mergeCell ref="I21:K21"/>
    <mergeCell ref="L21:N21"/>
    <mergeCell ref="O21:Q21"/>
    <mergeCell ref="C22:E22"/>
    <mergeCell ref="F22:H22"/>
    <mergeCell ref="I22:K22"/>
    <mergeCell ref="L22:N22"/>
    <mergeCell ref="O22:Q22"/>
    <mergeCell ref="C19:E19"/>
    <mergeCell ref="F19:H19"/>
    <mergeCell ref="I19:K19"/>
    <mergeCell ref="L19:N19"/>
    <mergeCell ref="O19:Q19"/>
    <mergeCell ref="C20:E20"/>
    <mergeCell ref="F20:H20"/>
    <mergeCell ref="I20:K20"/>
    <mergeCell ref="L20:N20"/>
    <mergeCell ref="O20:Q20"/>
    <mergeCell ref="C17:E17"/>
    <mergeCell ref="F17:H17"/>
    <mergeCell ref="I17:K17"/>
    <mergeCell ref="L17:N17"/>
    <mergeCell ref="O17:Q17"/>
    <mergeCell ref="C18:E18"/>
    <mergeCell ref="F18:H18"/>
    <mergeCell ref="I18:K18"/>
    <mergeCell ref="L18:N18"/>
    <mergeCell ref="O18:Q18"/>
    <mergeCell ref="C15:E15"/>
    <mergeCell ref="F15:H15"/>
    <mergeCell ref="I15:K15"/>
    <mergeCell ref="L15:N15"/>
    <mergeCell ref="O15:Q15"/>
    <mergeCell ref="C16:E16"/>
    <mergeCell ref="F16:H16"/>
    <mergeCell ref="I16:K16"/>
    <mergeCell ref="L16:N16"/>
    <mergeCell ref="O16:Q16"/>
    <mergeCell ref="C13:E13"/>
    <mergeCell ref="F13:H13"/>
    <mergeCell ref="I13:K13"/>
    <mergeCell ref="L13:N13"/>
    <mergeCell ref="O13:Q13"/>
    <mergeCell ref="C14:E14"/>
    <mergeCell ref="F14:H14"/>
    <mergeCell ref="I14:K14"/>
    <mergeCell ref="L14:N14"/>
    <mergeCell ref="O14:Q14"/>
    <mergeCell ref="C11:E11"/>
    <mergeCell ref="F11:H11"/>
    <mergeCell ref="I11:K11"/>
    <mergeCell ref="L11:N11"/>
    <mergeCell ref="O11:Q11"/>
    <mergeCell ref="C12:E12"/>
    <mergeCell ref="F12:H12"/>
    <mergeCell ref="I12:K12"/>
    <mergeCell ref="L12:N12"/>
    <mergeCell ref="O12:Q12"/>
    <mergeCell ref="C9:E9"/>
    <mergeCell ref="F9:H9"/>
    <mergeCell ref="I9:K9"/>
    <mergeCell ref="L9:N9"/>
    <mergeCell ref="O9:Q9"/>
    <mergeCell ref="C10:E10"/>
    <mergeCell ref="F10:H10"/>
    <mergeCell ref="I10:K10"/>
    <mergeCell ref="L10:N10"/>
    <mergeCell ref="O10:Q10"/>
    <mergeCell ref="T6:T8"/>
    <mergeCell ref="C7:E7"/>
    <mergeCell ref="F7:H7"/>
    <mergeCell ref="I7:K7"/>
    <mergeCell ref="L7:N7"/>
    <mergeCell ref="O7:Q7"/>
    <mergeCell ref="S6:S8"/>
    <mergeCell ref="I4:N4"/>
    <mergeCell ref="A6:A8"/>
    <mergeCell ref="B6:B8"/>
    <mergeCell ref="C6:Q6"/>
    <mergeCell ref="R6:R8"/>
    <mergeCell ref="A3:T3"/>
    <mergeCell ref="A1:T1"/>
    <mergeCell ref="C2:G2"/>
    <mergeCell ref="I2:J2"/>
    <mergeCell ref="K2:N2"/>
    <mergeCell ref="O2:Q2"/>
  </mergeCells>
  <pageMargins left="0.7" right="0.7" top="0.75" bottom="0.75" header="0.3" footer="0.3"/>
  <pageSetup paperSize="9" orientation="portrait" r:id="rId1"/>
  <headerFooter>
    <oddHeader>&amp;Cหน้า 24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M32"/>
  <sheetViews>
    <sheetView view="pageLayout" topLeftCell="A7" zoomScaleNormal="100" workbookViewId="0">
      <selection activeCell="P9" sqref="P9"/>
    </sheetView>
  </sheetViews>
  <sheetFormatPr defaultRowHeight="24" x14ac:dyDescent="0.55000000000000004"/>
  <cols>
    <col min="1" max="1" width="13.25" customWidth="1"/>
    <col min="2" max="13" width="5.625" customWidth="1"/>
  </cols>
  <sheetData>
    <row r="1" spans="1:13" x14ac:dyDescent="0.55000000000000004">
      <c r="A1" s="494" t="s">
        <v>0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</row>
    <row r="2" spans="1:13" x14ac:dyDescent="0.55000000000000004">
      <c r="A2" s="494" t="s">
        <v>273</v>
      </c>
      <c r="B2" s="493"/>
      <c r="C2" s="493"/>
      <c r="D2" s="493"/>
      <c r="E2" s="493"/>
      <c r="F2" s="493"/>
      <c r="G2" s="493"/>
      <c r="H2" s="493"/>
      <c r="I2" s="493"/>
      <c r="J2" s="493"/>
      <c r="K2" s="493"/>
      <c r="L2" s="493"/>
      <c r="M2" s="493"/>
    </row>
    <row r="3" spans="1:13" x14ac:dyDescent="0.55000000000000004">
      <c r="A3" s="494" t="s">
        <v>274</v>
      </c>
      <c r="B3" s="493"/>
      <c r="C3" s="493"/>
      <c r="D3" s="493"/>
      <c r="E3" s="493"/>
      <c r="F3" s="493"/>
      <c r="G3" s="493"/>
      <c r="H3" s="493"/>
      <c r="I3" s="493"/>
      <c r="J3" s="493"/>
      <c r="K3" s="493"/>
      <c r="L3" s="493"/>
      <c r="M3" s="493"/>
    </row>
    <row r="4" spans="1:13" x14ac:dyDescent="0.55000000000000004">
      <c r="A4" s="494" t="s">
        <v>275</v>
      </c>
      <c r="B4" s="493"/>
      <c r="C4" s="493"/>
      <c r="D4" s="493"/>
      <c r="E4" s="493"/>
      <c r="F4" s="493"/>
      <c r="G4" s="493"/>
      <c r="H4" s="493"/>
      <c r="I4" s="493"/>
      <c r="J4" s="493"/>
      <c r="K4" s="493"/>
      <c r="L4" s="493"/>
      <c r="M4" s="493"/>
    </row>
    <row r="5" spans="1:13" ht="12.75" customHeight="1" x14ac:dyDescent="0.55000000000000004"/>
    <row r="6" spans="1:13" x14ac:dyDescent="0.55000000000000004">
      <c r="A6" s="497" t="s">
        <v>3</v>
      </c>
      <c r="B6" s="497" t="s">
        <v>4</v>
      </c>
      <c r="C6" s="497"/>
      <c r="D6" s="497"/>
      <c r="E6" s="497"/>
      <c r="F6" s="497"/>
      <c r="G6" s="497"/>
      <c r="H6" s="497"/>
      <c r="I6" s="497"/>
      <c r="J6" s="497"/>
      <c r="K6" s="497"/>
      <c r="L6" s="497"/>
      <c r="M6" s="497"/>
    </row>
    <row r="7" spans="1:13" x14ac:dyDescent="0.55000000000000004">
      <c r="A7" s="509"/>
      <c r="B7" s="59" t="s">
        <v>6</v>
      </c>
      <c r="C7" s="59" t="s">
        <v>7</v>
      </c>
      <c r="D7" s="59" t="s">
        <v>8</v>
      </c>
      <c r="E7" s="59" t="s">
        <v>9</v>
      </c>
      <c r="F7" s="59" t="s">
        <v>10</v>
      </c>
      <c r="G7" s="59" t="s">
        <v>11</v>
      </c>
      <c r="H7" s="59" t="s">
        <v>12</v>
      </c>
      <c r="I7" s="59" t="s">
        <v>13</v>
      </c>
      <c r="J7" s="59" t="s">
        <v>14</v>
      </c>
      <c r="K7" s="59" t="s">
        <v>276</v>
      </c>
      <c r="L7" s="59" t="s">
        <v>16</v>
      </c>
      <c r="M7" s="59" t="s">
        <v>17</v>
      </c>
    </row>
    <row r="8" spans="1:13" x14ac:dyDescent="0.55000000000000004">
      <c r="A8" s="56" t="s">
        <v>154</v>
      </c>
      <c r="B8" s="4"/>
      <c r="C8" s="4"/>
      <c r="D8" s="4"/>
      <c r="E8" s="4"/>
      <c r="F8" s="64"/>
      <c r="G8" s="4"/>
      <c r="H8" s="4"/>
      <c r="I8" s="4"/>
      <c r="J8" s="4"/>
      <c r="K8" s="4"/>
      <c r="L8" s="4"/>
      <c r="M8" s="4"/>
    </row>
    <row r="9" spans="1:13" x14ac:dyDescent="0.55000000000000004">
      <c r="A9" s="59" t="s">
        <v>155</v>
      </c>
      <c r="B9" s="4"/>
      <c r="C9" s="4"/>
      <c r="D9" s="4"/>
      <c r="E9" s="4"/>
      <c r="F9" s="4"/>
      <c r="G9" s="4"/>
      <c r="H9" s="4"/>
      <c r="I9" s="4"/>
      <c r="J9" s="4"/>
      <c r="K9" s="64"/>
      <c r="L9" s="4"/>
      <c r="M9" s="4"/>
    </row>
    <row r="10" spans="1:13" ht="9.75" customHeight="1" x14ac:dyDescent="0.55000000000000004"/>
    <row r="11" spans="1:13" x14ac:dyDescent="0.55000000000000004">
      <c r="A11" s="1" t="s">
        <v>277</v>
      </c>
    </row>
    <row r="12" spans="1:13" x14ac:dyDescent="0.55000000000000004">
      <c r="A12" s="1" t="s">
        <v>278</v>
      </c>
    </row>
    <row r="13" spans="1:13" x14ac:dyDescent="0.55000000000000004">
      <c r="A13" s="1" t="s">
        <v>279</v>
      </c>
    </row>
    <row r="14" spans="1:13" x14ac:dyDescent="0.55000000000000004">
      <c r="A14" s="1" t="s">
        <v>280</v>
      </c>
    </row>
    <row r="15" spans="1:13" x14ac:dyDescent="0.55000000000000004">
      <c r="A15" s="1" t="s">
        <v>281</v>
      </c>
    </row>
    <row r="16" spans="1:13" x14ac:dyDescent="0.55000000000000004">
      <c r="A16" s="1" t="s">
        <v>282</v>
      </c>
    </row>
    <row r="17" spans="1:13" x14ac:dyDescent="0.55000000000000004">
      <c r="A17" s="1" t="s">
        <v>283</v>
      </c>
    </row>
    <row r="18" spans="1:13" x14ac:dyDescent="0.55000000000000004">
      <c r="A18" s="573" t="s">
        <v>284</v>
      </c>
      <c r="B18" s="499"/>
      <c r="C18" s="499"/>
      <c r="D18" s="499"/>
      <c r="E18" s="499"/>
      <c r="F18" s="499"/>
      <c r="G18" s="499"/>
      <c r="H18" s="499"/>
      <c r="I18" s="499"/>
      <c r="J18" s="499"/>
      <c r="K18" s="499"/>
      <c r="L18" s="499"/>
      <c r="M18" s="499"/>
    </row>
    <row r="19" spans="1:13" x14ac:dyDescent="0.55000000000000004">
      <c r="A19" s="1" t="s">
        <v>285</v>
      </c>
    </row>
    <row r="20" spans="1:13" x14ac:dyDescent="0.55000000000000004">
      <c r="A20" s="1" t="s">
        <v>286</v>
      </c>
    </row>
    <row r="21" spans="1:13" x14ac:dyDescent="0.55000000000000004">
      <c r="A21" s="1" t="s">
        <v>287</v>
      </c>
    </row>
    <row r="22" spans="1:13" x14ac:dyDescent="0.55000000000000004">
      <c r="A22" s="1" t="s">
        <v>288</v>
      </c>
    </row>
    <row r="23" spans="1:13" x14ac:dyDescent="0.55000000000000004">
      <c r="A23" s="1" t="s">
        <v>289</v>
      </c>
    </row>
    <row r="24" spans="1:13" x14ac:dyDescent="0.55000000000000004">
      <c r="A24" s="1" t="s">
        <v>290</v>
      </c>
    </row>
    <row r="25" spans="1:13" x14ac:dyDescent="0.55000000000000004">
      <c r="A25" s="500" t="s">
        <v>291</v>
      </c>
      <c r="B25" s="247"/>
      <c r="C25" s="247"/>
      <c r="D25" s="247"/>
      <c r="E25" s="247"/>
      <c r="F25" s="247"/>
      <c r="G25" s="247"/>
      <c r="H25" s="247"/>
      <c r="I25" s="247"/>
      <c r="J25" s="247"/>
      <c r="K25" s="247"/>
      <c r="L25" s="247"/>
      <c r="M25" s="247"/>
    </row>
    <row r="26" spans="1:13" x14ac:dyDescent="0.55000000000000004">
      <c r="A26" s="1" t="s">
        <v>292</v>
      </c>
    </row>
    <row r="27" spans="1:13" x14ac:dyDescent="0.55000000000000004">
      <c r="A27" s="1" t="s">
        <v>293</v>
      </c>
    </row>
    <row r="28" spans="1:13" x14ac:dyDescent="0.55000000000000004">
      <c r="A28" s="1" t="s">
        <v>294</v>
      </c>
    </row>
    <row r="29" spans="1:13" x14ac:dyDescent="0.55000000000000004">
      <c r="A29" s="1" t="s">
        <v>295</v>
      </c>
    </row>
    <row r="30" spans="1:13" x14ac:dyDescent="0.55000000000000004">
      <c r="A30" s="1" t="s">
        <v>296</v>
      </c>
    </row>
    <row r="31" spans="1:13" x14ac:dyDescent="0.55000000000000004">
      <c r="A31" s="1" t="s">
        <v>297</v>
      </c>
    </row>
    <row r="32" spans="1:13" x14ac:dyDescent="0.55000000000000004">
      <c r="A32" s="1" t="s">
        <v>298</v>
      </c>
    </row>
  </sheetData>
  <sheetProtection sheet="1" objects="1" scenarios="1"/>
  <mergeCells count="8">
    <mergeCell ref="A18:M18"/>
    <mergeCell ref="A25:M25"/>
    <mergeCell ref="B6:M6"/>
    <mergeCell ref="A6:A7"/>
    <mergeCell ref="A1:M1"/>
    <mergeCell ref="A2:M2"/>
    <mergeCell ref="A3:M3"/>
    <mergeCell ref="A4:M4"/>
  </mergeCells>
  <pageMargins left="0.7" right="0.7" top="0.75" bottom="0.75" header="0.3" footer="0.3"/>
  <pageSetup paperSize="9" orientation="portrait" r:id="rId1"/>
  <headerFooter>
    <oddHeader>&amp;Cน้า 25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2:N36"/>
  <sheetViews>
    <sheetView view="pageLayout" zoomScaleNormal="100" workbookViewId="0">
      <selection activeCell="Q8" sqref="Q8"/>
    </sheetView>
  </sheetViews>
  <sheetFormatPr defaultRowHeight="24" x14ac:dyDescent="0.55000000000000004"/>
  <cols>
    <col min="1" max="1" width="13" customWidth="1"/>
    <col min="2" max="4" width="5.625" customWidth="1"/>
    <col min="5" max="5" width="2" customWidth="1"/>
    <col min="6" max="11" width="5.625" customWidth="1"/>
    <col min="12" max="12" width="3.375" customWidth="1"/>
    <col min="13" max="13" width="5.625" customWidth="1"/>
  </cols>
  <sheetData>
    <row r="2" spans="1:13" x14ac:dyDescent="0.55000000000000004">
      <c r="A2" s="1" t="s">
        <v>299</v>
      </c>
    </row>
    <row r="3" spans="1:13" x14ac:dyDescent="0.55000000000000004">
      <c r="A3" s="1" t="s">
        <v>300</v>
      </c>
    </row>
    <row r="4" spans="1:13" x14ac:dyDescent="0.55000000000000004">
      <c r="A4" s="1" t="s">
        <v>301</v>
      </c>
    </row>
    <row r="5" spans="1:13" x14ac:dyDescent="0.55000000000000004">
      <c r="A5" s="1" t="s">
        <v>302</v>
      </c>
    </row>
    <row r="6" spans="1:13" x14ac:dyDescent="0.55000000000000004">
      <c r="A6" s="1" t="s">
        <v>303</v>
      </c>
    </row>
    <row r="7" spans="1:13" x14ac:dyDescent="0.55000000000000004">
      <c r="A7" s="1" t="s">
        <v>304</v>
      </c>
    </row>
    <row r="8" spans="1:13" x14ac:dyDescent="0.55000000000000004">
      <c r="A8" s="1" t="s">
        <v>305</v>
      </c>
    </row>
    <row r="9" spans="1:13" x14ac:dyDescent="0.55000000000000004">
      <c r="A9" s="1" t="s">
        <v>307</v>
      </c>
    </row>
    <row r="10" spans="1:13" x14ac:dyDescent="0.55000000000000004">
      <c r="A10" s="500" t="s">
        <v>306</v>
      </c>
      <c r="B10" s="247"/>
      <c r="C10" s="247"/>
      <c r="D10" s="247"/>
      <c r="E10" s="247"/>
      <c r="F10" s="247"/>
      <c r="G10" s="247"/>
      <c r="H10" s="247"/>
      <c r="I10" s="247"/>
      <c r="J10" s="247"/>
      <c r="K10" s="247"/>
      <c r="L10" s="247"/>
      <c r="M10" s="247"/>
    </row>
    <row r="11" spans="1:13" x14ac:dyDescent="0.55000000000000004">
      <c r="A11" s="1" t="s">
        <v>308</v>
      </c>
    </row>
    <row r="12" spans="1:13" x14ac:dyDescent="0.55000000000000004">
      <c r="A12" s="1" t="s">
        <v>309</v>
      </c>
    </row>
    <row r="13" spans="1:13" x14ac:dyDescent="0.55000000000000004">
      <c r="A13" s="1" t="s">
        <v>310</v>
      </c>
    </row>
    <row r="14" spans="1:13" x14ac:dyDescent="0.55000000000000004">
      <c r="A14" s="1" t="s">
        <v>311</v>
      </c>
    </row>
    <row r="15" spans="1:13" x14ac:dyDescent="0.55000000000000004">
      <c r="A15" s="1" t="s">
        <v>312</v>
      </c>
    </row>
    <row r="16" spans="1:13" x14ac:dyDescent="0.55000000000000004">
      <c r="A16" s="1" t="s">
        <v>313</v>
      </c>
    </row>
    <row r="17" spans="1:14" x14ac:dyDescent="0.55000000000000004">
      <c r="A17" s="1" t="s">
        <v>314</v>
      </c>
    </row>
    <row r="18" spans="1:14" x14ac:dyDescent="0.55000000000000004">
      <c r="A18" s="1" t="s">
        <v>315</v>
      </c>
    </row>
    <row r="19" spans="1:14" ht="12" customHeight="1" x14ac:dyDescent="0.55000000000000004"/>
    <row r="20" spans="1:14" x14ac:dyDescent="0.55000000000000004">
      <c r="A20" s="494" t="s">
        <v>316</v>
      </c>
      <c r="B20" s="493"/>
      <c r="C20" s="493"/>
      <c r="D20" s="493"/>
      <c r="E20" s="493"/>
      <c r="F20" s="493"/>
      <c r="G20" s="493"/>
      <c r="H20" s="493"/>
      <c r="I20" s="493"/>
      <c r="J20" s="493"/>
      <c r="K20" s="493"/>
      <c r="L20" s="493"/>
      <c r="M20" s="493"/>
      <c r="N20" s="247"/>
    </row>
    <row r="21" spans="1:14" x14ac:dyDescent="0.55000000000000004">
      <c r="A21" s="494" t="s">
        <v>317</v>
      </c>
      <c r="B21" s="493"/>
      <c r="C21" s="493"/>
      <c r="D21" s="493"/>
      <c r="E21" s="493"/>
      <c r="F21" s="493"/>
      <c r="G21" s="493"/>
      <c r="H21" s="493"/>
      <c r="I21" s="493"/>
      <c r="J21" s="493"/>
      <c r="K21" s="493"/>
      <c r="L21" s="493"/>
      <c r="M21" s="493"/>
      <c r="N21" s="247"/>
    </row>
    <row r="22" spans="1:14" ht="14.25" customHeight="1" x14ac:dyDescent="0.55000000000000004"/>
    <row r="23" spans="1:14" x14ac:dyDescent="0.55000000000000004">
      <c r="C23" s="493">
        <v>1</v>
      </c>
      <c r="D23" s="493"/>
      <c r="E23" s="493" t="s">
        <v>318</v>
      </c>
      <c r="F23" s="493"/>
      <c r="G23" s="493"/>
      <c r="H23" s="499" t="s">
        <v>319</v>
      </c>
      <c r="I23" s="499"/>
      <c r="J23" s="499"/>
      <c r="K23" s="499"/>
    </row>
    <row r="24" spans="1:14" x14ac:dyDescent="0.55000000000000004">
      <c r="C24" s="493">
        <v>2</v>
      </c>
      <c r="D24" s="493"/>
      <c r="E24" s="493" t="s">
        <v>318</v>
      </c>
      <c r="F24" s="493"/>
      <c r="G24" s="493"/>
      <c r="H24" s="499" t="s">
        <v>320</v>
      </c>
      <c r="I24" s="499"/>
      <c r="J24" s="499"/>
      <c r="K24" s="499"/>
    </row>
    <row r="25" spans="1:14" x14ac:dyDescent="0.55000000000000004">
      <c r="C25" s="493">
        <v>3</v>
      </c>
      <c r="D25" s="493"/>
      <c r="E25" s="493" t="s">
        <v>318</v>
      </c>
      <c r="F25" s="493"/>
      <c r="G25" s="493"/>
      <c r="H25" s="499" t="s">
        <v>321</v>
      </c>
      <c r="I25" s="499"/>
      <c r="J25" s="499"/>
      <c r="K25" s="499"/>
    </row>
    <row r="26" spans="1:14" x14ac:dyDescent="0.55000000000000004">
      <c r="C26" s="575">
        <v>4</v>
      </c>
      <c r="D26" s="575"/>
      <c r="E26" s="493" t="s">
        <v>318</v>
      </c>
      <c r="F26" s="493"/>
      <c r="G26" s="493"/>
      <c r="H26" s="499" t="s">
        <v>322</v>
      </c>
      <c r="I26" s="499"/>
      <c r="J26" s="499"/>
      <c r="K26" s="499"/>
    </row>
    <row r="27" spans="1:14" x14ac:dyDescent="0.55000000000000004">
      <c r="C27" s="493">
        <v>5</v>
      </c>
      <c r="D27" s="493"/>
      <c r="E27" s="493" t="s">
        <v>318</v>
      </c>
      <c r="F27" s="493"/>
      <c r="G27" s="493"/>
      <c r="H27" s="499" t="s">
        <v>323</v>
      </c>
      <c r="I27" s="499"/>
      <c r="J27" s="499"/>
      <c r="K27" s="499"/>
    </row>
    <row r="28" spans="1:14" ht="9.75" customHeight="1" x14ac:dyDescent="0.55000000000000004">
      <c r="E28" s="57"/>
      <c r="F28" s="57"/>
      <c r="G28" s="57"/>
    </row>
    <row r="29" spans="1:14" x14ac:dyDescent="0.55000000000000004">
      <c r="A29" s="516" t="s">
        <v>324</v>
      </c>
      <c r="B29" s="547"/>
      <c r="C29" s="547"/>
      <c r="D29" s="547"/>
      <c r="E29" s="547"/>
      <c r="F29" s="547"/>
      <c r="G29" s="547"/>
      <c r="H29" s="547"/>
      <c r="I29" s="547"/>
      <c r="J29" s="547"/>
      <c r="K29" s="547"/>
      <c r="L29" s="547"/>
      <c r="M29" s="547"/>
      <c r="N29" s="547"/>
    </row>
    <row r="30" spans="1:14" x14ac:dyDescent="0.55000000000000004">
      <c r="A30" s="516" t="s">
        <v>317</v>
      </c>
      <c r="B30" s="547"/>
      <c r="C30" s="547"/>
      <c r="D30" s="547"/>
      <c r="E30" s="547"/>
      <c r="F30" s="547"/>
      <c r="G30" s="547"/>
      <c r="H30" s="547"/>
      <c r="I30" s="547"/>
      <c r="J30" s="547"/>
      <c r="K30" s="547"/>
      <c r="L30" s="547"/>
      <c r="M30" s="547"/>
      <c r="N30" s="547"/>
    </row>
    <row r="31" spans="1:14" ht="13.5" customHeight="1" x14ac:dyDescent="0.55000000000000004"/>
    <row r="32" spans="1:14" x14ac:dyDescent="0.55000000000000004">
      <c r="B32" s="574" t="s">
        <v>325</v>
      </c>
      <c r="C32" s="574"/>
      <c r="D32" s="574"/>
      <c r="F32" s="493" t="s">
        <v>326</v>
      </c>
      <c r="G32" s="493"/>
      <c r="H32" s="493" t="s">
        <v>318</v>
      </c>
      <c r="I32" s="493"/>
      <c r="J32" s="499" t="s">
        <v>331</v>
      </c>
      <c r="K32" s="499"/>
      <c r="L32" s="499"/>
    </row>
    <row r="33" spans="2:12" x14ac:dyDescent="0.55000000000000004">
      <c r="B33" s="574" t="s">
        <v>325</v>
      </c>
      <c r="C33" s="574"/>
      <c r="D33" s="574"/>
      <c r="F33" s="493" t="s">
        <v>327</v>
      </c>
      <c r="G33" s="493"/>
      <c r="H33" s="493" t="s">
        <v>318</v>
      </c>
      <c r="I33" s="493"/>
      <c r="J33" s="499" t="s">
        <v>332</v>
      </c>
      <c r="K33" s="499"/>
      <c r="L33" s="499"/>
    </row>
    <row r="34" spans="2:12" x14ac:dyDescent="0.55000000000000004">
      <c r="B34" s="574" t="s">
        <v>325</v>
      </c>
      <c r="C34" s="574"/>
      <c r="D34" s="574"/>
      <c r="F34" s="493" t="s">
        <v>328</v>
      </c>
      <c r="G34" s="493"/>
      <c r="H34" s="493" t="s">
        <v>318</v>
      </c>
      <c r="I34" s="493"/>
      <c r="J34" s="499" t="s">
        <v>333</v>
      </c>
      <c r="K34" s="499"/>
      <c r="L34" s="499"/>
    </row>
    <row r="35" spans="2:12" x14ac:dyDescent="0.55000000000000004">
      <c r="B35" s="574" t="s">
        <v>325</v>
      </c>
      <c r="C35" s="574"/>
      <c r="D35" s="574"/>
      <c r="F35" s="493" t="s">
        <v>329</v>
      </c>
      <c r="G35" s="493"/>
      <c r="H35" s="493" t="s">
        <v>318</v>
      </c>
      <c r="I35" s="493"/>
      <c r="J35" s="499" t="s">
        <v>334</v>
      </c>
      <c r="K35" s="499"/>
      <c r="L35" s="499"/>
    </row>
    <row r="36" spans="2:12" x14ac:dyDescent="0.55000000000000004">
      <c r="B36" s="574" t="s">
        <v>325</v>
      </c>
      <c r="C36" s="574"/>
      <c r="D36" s="574"/>
      <c r="F36" s="493" t="s">
        <v>330</v>
      </c>
      <c r="G36" s="493"/>
      <c r="H36" s="493" t="s">
        <v>318</v>
      </c>
      <c r="I36" s="493"/>
      <c r="J36" s="499" t="s">
        <v>335</v>
      </c>
      <c r="K36" s="499"/>
      <c r="L36" s="499"/>
    </row>
  </sheetData>
  <sheetProtection sheet="1" objects="1" scenarios="1"/>
  <mergeCells count="40">
    <mergeCell ref="B36:D36"/>
    <mergeCell ref="F32:G32"/>
    <mergeCell ref="F33:G33"/>
    <mergeCell ref="F34:G34"/>
    <mergeCell ref="F35:G35"/>
    <mergeCell ref="F36:G36"/>
    <mergeCell ref="B35:D35"/>
    <mergeCell ref="H36:I36"/>
    <mergeCell ref="J32:L32"/>
    <mergeCell ref="J33:L33"/>
    <mergeCell ref="J34:L34"/>
    <mergeCell ref="J35:L35"/>
    <mergeCell ref="J36:L36"/>
    <mergeCell ref="H35:I35"/>
    <mergeCell ref="H27:K27"/>
    <mergeCell ref="B32:D32"/>
    <mergeCell ref="B33:D33"/>
    <mergeCell ref="B34:D34"/>
    <mergeCell ref="C26:D26"/>
    <mergeCell ref="C27:D27"/>
    <mergeCell ref="E27:G27"/>
    <mergeCell ref="A29:N29"/>
    <mergeCell ref="A30:N30"/>
    <mergeCell ref="H32:I32"/>
    <mergeCell ref="H33:I33"/>
    <mergeCell ref="H34:I34"/>
    <mergeCell ref="E23:G23"/>
    <mergeCell ref="E24:G24"/>
    <mergeCell ref="E25:G25"/>
    <mergeCell ref="E26:G26"/>
    <mergeCell ref="A10:M10"/>
    <mergeCell ref="C23:D23"/>
    <mergeCell ref="C24:D24"/>
    <mergeCell ref="C25:D25"/>
    <mergeCell ref="H23:K23"/>
    <mergeCell ref="H24:K24"/>
    <mergeCell ref="H25:K25"/>
    <mergeCell ref="H26:K26"/>
    <mergeCell ref="A20:N20"/>
    <mergeCell ref="A21:N21"/>
  </mergeCells>
  <pageMargins left="0.7" right="0.7" top="0.75" bottom="0.75" header="0.3" footer="0.3"/>
  <pageSetup paperSize="9" orientation="portrait" r:id="rId1"/>
  <headerFooter>
    <oddHeader>&amp;Cหน้า 26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2:J34"/>
  <sheetViews>
    <sheetView view="pageLayout" topLeftCell="A10" zoomScaleNormal="100" workbookViewId="0">
      <selection activeCell="B19" sqref="B19"/>
    </sheetView>
  </sheetViews>
  <sheetFormatPr defaultRowHeight="24" x14ac:dyDescent="0.55000000000000004"/>
  <cols>
    <col min="1" max="1" width="5.25" customWidth="1"/>
    <col min="2" max="2" width="17.625" customWidth="1"/>
    <col min="3" max="7" width="5.625" customWidth="1"/>
    <col min="8" max="8" width="6.875" customWidth="1"/>
    <col min="9" max="9" width="7.875" customWidth="1"/>
    <col min="10" max="10" width="12.75" customWidth="1"/>
    <col min="11" max="11" width="8.25" customWidth="1"/>
  </cols>
  <sheetData>
    <row r="2" spans="1:10" x14ac:dyDescent="0.55000000000000004">
      <c r="A2" s="494" t="s">
        <v>362</v>
      </c>
      <c r="B2" s="493"/>
      <c r="C2" s="493"/>
      <c r="D2" s="493"/>
      <c r="E2" s="493"/>
      <c r="F2" s="493"/>
      <c r="G2" s="493"/>
      <c r="H2" s="493"/>
      <c r="I2" s="493"/>
      <c r="J2" s="493"/>
    </row>
    <row r="3" spans="1:10" x14ac:dyDescent="0.55000000000000004">
      <c r="A3" s="494" t="s">
        <v>152</v>
      </c>
      <c r="B3" s="493"/>
      <c r="C3" s="493"/>
      <c r="D3" s="493"/>
      <c r="E3" s="493"/>
      <c r="F3" s="493"/>
      <c r="G3" s="493"/>
      <c r="H3" s="493"/>
      <c r="I3" s="493"/>
      <c r="J3" s="493"/>
    </row>
    <row r="4" spans="1:10" x14ac:dyDescent="0.55000000000000004">
      <c r="C4" s="73" t="s">
        <v>161</v>
      </c>
      <c r="D4" s="55"/>
      <c r="E4" s="55"/>
      <c r="F4" s="73">
        <f>แบบกรอก!$B$7</f>
        <v>0</v>
      </c>
      <c r="G4" s="28" t="s">
        <v>162</v>
      </c>
      <c r="I4" s="28">
        <f>แบบกรอก!$B$8</f>
        <v>0</v>
      </c>
    </row>
    <row r="5" spans="1:10" ht="13.5" customHeight="1" x14ac:dyDescent="0.55000000000000004"/>
    <row r="6" spans="1:10" x14ac:dyDescent="0.55000000000000004">
      <c r="A6" s="509" t="s">
        <v>139</v>
      </c>
      <c r="B6" s="509" t="s">
        <v>167</v>
      </c>
      <c r="C6" s="509" t="s">
        <v>336</v>
      </c>
      <c r="D6" s="509"/>
      <c r="E6" s="509"/>
      <c r="F6" s="509"/>
      <c r="G6" s="509"/>
      <c r="H6" s="509" t="s">
        <v>174</v>
      </c>
      <c r="I6" s="509" t="s">
        <v>179</v>
      </c>
      <c r="J6" s="65" t="s">
        <v>337</v>
      </c>
    </row>
    <row r="7" spans="1:10" x14ac:dyDescent="0.55000000000000004">
      <c r="A7" s="509"/>
      <c r="B7" s="509"/>
      <c r="C7" s="60" t="s">
        <v>143</v>
      </c>
      <c r="D7" s="60" t="s">
        <v>144</v>
      </c>
      <c r="E7" s="60" t="s">
        <v>145</v>
      </c>
      <c r="F7" s="60" t="s">
        <v>146</v>
      </c>
      <c r="G7" s="60" t="s">
        <v>147</v>
      </c>
      <c r="H7" s="509"/>
      <c r="I7" s="509"/>
      <c r="J7" s="66" t="s">
        <v>338</v>
      </c>
    </row>
    <row r="8" spans="1:10" x14ac:dyDescent="0.55000000000000004">
      <c r="A8" s="60">
        <v>1</v>
      </c>
      <c r="B8" s="72">
        <f>แบบกรอก!$B$10</f>
        <v>0</v>
      </c>
      <c r="C8" s="204">
        <f>แบบกรอก!CP10</f>
        <v>0</v>
      </c>
      <c r="D8" s="204">
        <f>แบบกรอก!CQ10</f>
        <v>0</v>
      </c>
      <c r="E8" s="204">
        <f>แบบกรอก!CR10</f>
        <v>0</v>
      </c>
      <c r="F8" s="204">
        <f>แบบกรอก!CS10</f>
        <v>0</v>
      </c>
      <c r="G8" s="204"/>
      <c r="H8" s="204">
        <f>SUM(C8:G8)</f>
        <v>0</v>
      </c>
      <c r="I8" s="204">
        <f>H8/4</f>
        <v>0</v>
      </c>
      <c r="J8" s="204" t="str">
        <f>IF(I8&lt;1.51,"ควรปรับปรุง",IF(I8&lt;2.51,"พอใช้",IF(I8&lt;3.51,"ปานกลาง",IF(I8&lt;4.51,"ดี",IF(I8&gt;=4.51,"ดีมาก")))))</f>
        <v>ควรปรับปรุง</v>
      </c>
    </row>
    <row r="9" spans="1:10" x14ac:dyDescent="0.55000000000000004">
      <c r="A9" s="60">
        <v>2</v>
      </c>
      <c r="B9" s="72">
        <f>แบบกรอก!$B$11</f>
        <v>0</v>
      </c>
      <c r="C9" s="204">
        <f>แบบกรอก!CP11</f>
        <v>0</v>
      </c>
      <c r="D9" s="204">
        <f>แบบกรอก!CQ11</f>
        <v>0</v>
      </c>
      <c r="E9" s="204">
        <f>แบบกรอก!CR11</f>
        <v>0</v>
      </c>
      <c r="F9" s="204">
        <f>แบบกรอก!CS11</f>
        <v>0</v>
      </c>
      <c r="G9" s="204"/>
      <c r="H9" s="204">
        <f t="shared" ref="H9:H19" si="0">SUM(C9:G9)</f>
        <v>0</v>
      </c>
      <c r="I9" s="204">
        <f t="shared" ref="I9:I19" si="1">H9/4</f>
        <v>0</v>
      </c>
      <c r="J9" s="204" t="str">
        <f t="shared" ref="J9:J19" si="2">IF(I9&lt;1.51,"ควรปรับปรุง",IF(I9&lt;2.51,"พอใช้",IF(I9&lt;3.51,"ปานกลาง",IF(I9&lt;4.51,"ดี",IF(I9&gt;=4.51,"ดีมาก")))))</f>
        <v>ควรปรับปรุง</v>
      </c>
    </row>
    <row r="10" spans="1:10" x14ac:dyDescent="0.55000000000000004">
      <c r="A10" s="60">
        <v>3</v>
      </c>
      <c r="B10" s="72">
        <f>แบบกรอก!$B$12</f>
        <v>0</v>
      </c>
      <c r="C10" s="204">
        <f>แบบกรอก!CP12</f>
        <v>0</v>
      </c>
      <c r="D10" s="204">
        <f>แบบกรอก!CQ12</f>
        <v>0</v>
      </c>
      <c r="E10" s="204">
        <f>แบบกรอก!CR12</f>
        <v>0</v>
      </c>
      <c r="F10" s="204">
        <f>แบบกรอก!CS12</f>
        <v>0</v>
      </c>
      <c r="G10" s="204"/>
      <c r="H10" s="204">
        <f t="shared" si="0"/>
        <v>0</v>
      </c>
      <c r="I10" s="204">
        <f t="shared" si="1"/>
        <v>0</v>
      </c>
      <c r="J10" s="204" t="str">
        <f t="shared" si="2"/>
        <v>ควรปรับปรุง</v>
      </c>
    </row>
    <row r="11" spans="1:10" x14ac:dyDescent="0.55000000000000004">
      <c r="A11" s="60">
        <v>4</v>
      </c>
      <c r="B11" s="72">
        <f>แบบกรอก!$B$13</f>
        <v>0</v>
      </c>
      <c r="C11" s="204">
        <f>แบบกรอก!CP13</f>
        <v>0</v>
      </c>
      <c r="D11" s="204">
        <f>แบบกรอก!CQ13</f>
        <v>0</v>
      </c>
      <c r="E11" s="204">
        <f>แบบกรอก!CR13</f>
        <v>0</v>
      </c>
      <c r="F11" s="204">
        <f>แบบกรอก!CS13</f>
        <v>0</v>
      </c>
      <c r="G11" s="204"/>
      <c r="H11" s="204">
        <f t="shared" si="0"/>
        <v>0</v>
      </c>
      <c r="I11" s="204">
        <f t="shared" si="1"/>
        <v>0</v>
      </c>
      <c r="J11" s="204" t="str">
        <f t="shared" si="2"/>
        <v>ควรปรับปรุง</v>
      </c>
    </row>
    <row r="12" spans="1:10" x14ac:dyDescent="0.55000000000000004">
      <c r="A12" s="60">
        <v>5</v>
      </c>
      <c r="B12" s="72">
        <f>แบบกรอก!$B$14</f>
        <v>0</v>
      </c>
      <c r="C12" s="204">
        <f>แบบกรอก!CP14</f>
        <v>0</v>
      </c>
      <c r="D12" s="204">
        <f>แบบกรอก!CQ14</f>
        <v>0</v>
      </c>
      <c r="E12" s="204">
        <f>แบบกรอก!CR14</f>
        <v>0</v>
      </c>
      <c r="F12" s="204">
        <f>แบบกรอก!CS14</f>
        <v>0</v>
      </c>
      <c r="G12" s="204"/>
      <c r="H12" s="204">
        <f t="shared" si="0"/>
        <v>0</v>
      </c>
      <c r="I12" s="204">
        <f t="shared" si="1"/>
        <v>0</v>
      </c>
      <c r="J12" s="204" t="str">
        <f t="shared" si="2"/>
        <v>ควรปรับปรุง</v>
      </c>
    </row>
    <row r="13" spans="1:10" x14ac:dyDescent="0.55000000000000004">
      <c r="A13" s="60">
        <v>6</v>
      </c>
      <c r="B13" s="72">
        <f>แบบกรอก!$B$15</f>
        <v>0</v>
      </c>
      <c r="C13" s="204">
        <f>แบบกรอก!CP15</f>
        <v>0</v>
      </c>
      <c r="D13" s="204">
        <f>แบบกรอก!CQ15</f>
        <v>0</v>
      </c>
      <c r="E13" s="204">
        <f>แบบกรอก!CR15</f>
        <v>0</v>
      </c>
      <c r="F13" s="204">
        <f>แบบกรอก!CS15</f>
        <v>0</v>
      </c>
      <c r="G13" s="204"/>
      <c r="H13" s="204">
        <f t="shared" si="0"/>
        <v>0</v>
      </c>
      <c r="I13" s="204">
        <f t="shared" si="1"/>
        <v>0</v>
      </c>
      <c r="J13" s="204" t="str">
        <f t="shared" si="2"/>
        <v>ควรปรับปรุง</v>
      </c>
    </row>
    <row r="14" spans="1:10" x14ac:dyDescent="0.55000000000000004">
      <c r="A14" s="60">
        <v>7</v>
      </c>
      <c r="B14" s="72">
        <f>แบบกรอก!$B$16</f>
        <v>0</v>
      </c>
      <c r="C14" s="204">
        <f>แบบกรอก!CP16</f>
        <v>0</v>
      </c>
      <c r="D14" s="204">
        <f>แบบกรอก!CQ16</f>
        <v>0</v>
      </c>
      <c r="E14" s="204">
        <f>แบบกรอก!CR16</f>
        <v>0</v>
      </c>
      <c r="F14" s="204">
        <f>แบบกรอก!CS16</f>
        <v>0</v>
      </c>
      <c r="G14" s="204"/>
      <c r="H14" s="204">
        <f t="shared" si="0"/>
        <v>0</v>
      </c>
      <c r="I14" s="204">
        <f t="shared" si="1"/>
        <v>0</v>
      </c>
      <c r="J14" s="204" t="str">
        <f t="shared" si="2"/>
        <v>ควรปรับปรุง</v>
      </c>
    </row>
    <row r="15" spans="1:10" x14ac:dyDescent="0.55000000000000004">
      <c r="A15" s="60">
        <v>8</v>
      </c>
      <c r="B15" s="72">
        <f>แบบกรอก!$B$17</f>
        <v>0</v>
      </c>
      <c r="C15" s="204">
        <f>แบบกรอก!CP17</f>
        <v>0</v>
      </c>
      <c r="D15" s="204">
        <f>แบบกรอก!CQ17</f>
        <v>0</v>
      </c>
      <c r="E15" s="204">
        <f>แบบกรอก!CR17</f>
        <v>0</v>
      </c>
      <c r="F15" s="204">
        <f>แบบกรอก!CS17</f>
        <v>0</v>
      </c>
      <c r="G15" s="204"/>
      <c r="H15" s="204">
        <f t="shared" si="0"/>
        <v>0</v>
      </c>
      <c r="I15" s="204">
        <f t="shared" si="1"/>
        <v>0</v>
      </c>
      <c r="J15" s="204" t="str">
        <f t="shared" si="2"/>
        <v>ควรปรับปรุง</v>
      </c>
    </row>
    <row r="16" spans="1:10" x14ac:dyDescent="0.55000000000000004">
      <c r="A16" s="60">
        <v>9</v>
      </c>
      <c r="B16" s="72">
        <f>แบบกรอก!$B$18</f>
        <v>0</v>
      </c>
      <c r="C16" s="204">
        <f>แบบกรอก!CP18</f>
        <v>0</v>
      </c>
      <c r="D16" s="204">
        <f>แบบกรอก!CQ18</f>
        <v>0</v>
      </c>
      <c r="E16" s="204">
        <f>แบบกรอก!CR18</f>
        <v>0</v>
      </c>
      <c r="F16" s="204">
        <f>แบบกรอก!CS18</f>
        <v>0</v>
      </c>
      <c r="G16" s="204"/>
      <c r="H16" s="204">
        <f t="shared" si="0"/>
        <v>0</v>
      </c>
      <c r="I16" s="204">
        <f t="shared" si="1"/>
        <v>0</v>
      </c>
      <c r="J16" s="204" t="str">
        <f t="shared" si="2"/>
        <v>ควรปรับปรุง</v>
      </c>
    </row>
    <row r="17" spans="1:10" x14ac:dyDescent="0.55000000000000004">
      <c r="A17" s="60">
        <v>10</v>
      </c>
      <c r="B17" s="72">
        <f>แบบกรอก!$B$19</f>
        <v>0</v>
      </c>
      <c r="C17" s="204">
        <f>แบบกรอก!CP19</f>
        <v>0</v>
      </c>
      <c r="D17" s="204">
        <f>แบบกรอก!CQ19</f>
        <v>0</v>
      </c>
      <c r="E17" s="204">
        <f>แบบกรอก!CR19</f>
        <v>0</v>
      </c>
      <c r="F17" s="204">
        <f>แบบกรอก!CS19</f>
        <v>0</v>
      </c>
      <c r="G17" s="204"/>
      <c r="H17" s="204">
        <f t="shared" si="0"/>
        <v>0</v>
      </c>
      <c r="I17" s="204">
        <f t="shared" si="1"/>
        <v>0</v>
      </c>
      <c r="J17" s="204" t="str">
        <f t="shared" si="2"/>
        <v>ควรปรับปรุง</v>
      </c>
    </row>
    <row r="18" spans="1:10" x14ac:dyDescent="0.55000000000000004">
      <c r="A18" s="60">
        <v>11</v>
      </c>
      <c r="B18" s="72">
        <f>แบบกรอก!$B$20</f>
        <v>0</v>
      </c>
      <c r="C18" s="204">
        <f>แบบกรอก!CP20</f>
        <v>0</v>
      </c>
      <c r="D18" s="204">
        <f>แบบกรอก!CQ20</f>
        <v>0</v>
      </c>
      <c r="E18" s="204">
        <f>แบบกรอก!CR20</f>
        <v>0</v>
      </c>
      <c r="F18" s="204">
        <f>แบบกรอก!CS20</f>
        <v>0</v>
      </c>
      <c r="G18" s="204"/>
      <c r="H18" s="204">
        <f t="shared" si="0"/>
        <v>0</v>
      </c>
      <c r="I18" s="204">
        <f t="shared" si="1"/>
        <v>0</v>
      </c>
      <c r="J18" s="204" t="str">
        <f t="shared" si="2"/>
        <v>ควรปรับปรุง</v>
      </c>
    </row>
    <row r="19" spans="1:10" x14ac:dyDescent="0.55000000000000004">
      <c r="A19" s="60">
        <v>12</v>
      </c>
      <c r="B19" s="72">
        <f>แบบกรอก!$B$21</f>
        <v>0</v>
      </c>
      <c r="C19" s="204">
        <f>แบบกรอก!CP21</f>
        <v>0</v>
      </c>
      <c r="D19" s="204">
        <f>แบบกรอก!CQ21</f>
        <v>0</v>
      </c>
      <c r="E19" s="204">
        <f>แบบกรอก!CR21</f>
        <v>0</v>
      </c>
      <c r="F19" s="204">
        <f>แบบกรอก!CS21</f>
        <v>0</v>
      </c>
      <c r="G19" s="204"/>
      <c r="H19" s="204">
        <f t="shared" si="0"/>
        <v>0</v>
      </c>
      <c r="I19" s="204">
        <f t="shared" si="1"/>
        <v>0</v>
      </c>
      <c r="J19" s="204" t="str">
        <f t="shared" si="2"/>
        <v>ควรปรับปรุง</v>
      </c>
    </row>
    <row r="20" spans="1:10" ht="55.5" customHeight="1" x14ac:dyDescent="0.55000000000000004"/>
    <row r="21" spans="1:10" x14ac:dyDescent="0.55000000000000004">
      <c r="A21" s="509" t="s">
        <v>139</v>
      </c>
      <c r="B21" s="509" t="s">
        <v>167</v>
      </c>
      <c r="C21" s="509" t="s">
        <v>339</v>
      </c>
      <c r="D21" s="509"/>
      <c r="E21" s="509"/>
      <c r="F21" s="509"/>
      <c r="G21" s="509"/>
      <c r="H21" s="509" t="s">
        <v>174</v>
      </c>
      <c r="I21" s="509" t="s">
        <v>179</v>
      </c>
      <c r="J21" s="65" t="s">
        <v>337</v>
      </c>
    </row>
    <row r="22" spans="1:10" x14ac:dyDescent="0.55000000000000004">
      <c r="A22" s="509"/>
      <c r="B22" s="509"/>
      <c r="C22" s="60" t="s">
        <v>143</v>
      </c>
      <c r="D22" s="60" t="s">
        <v>144</v>
      </c>
      <c r="E22" s="60" t="s">
        <v>145</v>
      </c>
      <c r="F22" s="60" t="s">
        <v>146</v>
      </c>
      <c r="G22" s="60" t="s">
        <v>147</v>
      </c>
      <c r="H22" s="509"/>
      <c r="I22" s="509"/>
      <c r="J22" s="66" t="s">
        <v>338</v>
      </c>
    </row>
    <row r="23" spans="1:10" x14ac:dyDescent="0.55000000000000004">
      <c r="A23" s="60">
        <v>1</v>
      </c>
      <c r="B23" s="72">
        <f>แบบกรอก!$B$10</f>
        <v>0</v>
      </c>
      <c r="C23" s="204">
        <f>แบบกรอก!CU10</f>
        <v>0</v>
      </c>
      <c r="D23" s="204">
        <f>แบบกรอก!CV10</f>
        <v>0</v>
      </c>
      <c r="E23" s="204">
        <f>แบบกรอก!CW10</f>
        <v>0</v>
      </c>
      <c r="F23" s="204">
        <f>แบบกรอก!CX10</f>
        <v>0</v>
      </c>
      <c r="G23" s="204">
        <f>แบบกรอก!CY10</f>
        <v>0</v>
      </c>
      <c r="H23" s="204">
        <f>SUM(C23:G23)</f>
        <v>0</v>
      </c>
      <c r="I23" s="204">
        <f>H23/5</f>
        <v>0</v>
      </c>
      <c r="J23" s="204" t="str">
        <f>IF(I23&lt;1.51,"ควรปรับปรุง",IF(I23&lt;2.51,"พอใช้",IF(I23&lt;3.51,"ปานกลาง",IF(I23&lt;4.51,"ดี",IF(I23&gt;=4.51,"ดีมาก")))))</f>
        <v>ควรปรับปรุง</v>
      </c>
    </row>
    <row r="24" spans="1:10" x14ac:dyDescent="0.55000000000000004">
      <c r="A24" s="60">
        <v>2</v>
      </c>
      <c r="B24" s="72">
        <f>น.30!$B$8</f>
        <v>0</v>
      </c>
      <c r="C24" s="204">
        <f>แบบกรอก!CU11</f>
        <v>0</v>
      </c>
      <c r="D24" s="204">
        <f>แบบกรอก!CV11</f>
        <v>0</v>
      </c>
      <c r="E24" s="204">
        <f>แบบกรอก!CW11</f>
        <v>0</v>
      </c>
      <c r="F24" s="204">
        <f>แบบกรอก!CX11</f>
        <v>0</v>
      </c>
      <c r="G24" s="204">
        <f>แบบกรอก!CY11</f>
        <v>0</v>
      </c>
      <c r="H24" s="204">
        <f t="shared" ref="H24:H34" si="3">SUM(C24:G24)</f>
        <v>0</v>
      </c>
      <c r="I24" s="204">
        <f t="shared" ref="I24:I34" si="4">H24/5</f>
        <v>0</v>
      </c>
      <c r="J24" s="204" t="str">
        <f t="shared" ref="J24:J34" si="5">IF(I24&lt;1.51,"ควรปรับปรุง",IF(I24&lt;2.51,"พอใช้",IF(I24&lt;3.51,"ปานกลาง",IF(I24&lt;4.51,"ดี",IF(I24&gt;=4.51,"ดีมาก")))))</f>
        <v>ควรปรับปรุง</v>
      </c>
    </row>
    <row r="25" spans="1:10" x14ac:dyDescent="0.55000000000000004">
      <c r="A25" s="60">
        <v>3</v>
      </c>
      <c r="B25" s="72">
        <f>แบบกรอก!$B$12</f>
        <v>0</v>
      </c>
      <c r="C25" s="204">
        <f>แบบกรอก!CU12</f>
        <v>0</v>
      </c>
      <c r="D25" s="204">
        <f>แบบกรอก!CV12</f>
        <v>0</v>
      </c>
      <c r="E25" s="204">
        <f>แบบกรอก!CW12</f>
        <v>0</v>
      </c>
      <c r="F25" s="204">
        <f>แบบกรอก!CX12</f>
        <v>0</v>
      </c>
      <c r="G25" s="204">
        <f>แบบกรอก!CY12</f>
        <v>0</v>
      </c>
      <c r="H25" s="204">
        <f t="shared" si="3"/>
        <v>0</v>
      </c>
      <c r="I25" s="204">
        <f t="shared" si="4"/>
        <v>0</v>
      </c>
      <c r="J25" s="204" t="str">
        <f t="shared" si="5"/>
        <v>ควรปรับปรุง</v>
      </c>
    </row>
    <row r="26" spans="1:10" x14ac:dyDescent="0.55000000000000004">
      <c r="A26" s="60">
        <v>4</v>
      </c>
      <c r="B26" s="72">
        <f>แบบกรอก!$B$13</f>
        <v>0</v>
      </c>
      <c r="C26" s="204">
        <f>แบบกรอก!CU13</f>
        <v>0</v>
      </c>
      <c r="D26" s="204">
        <f>แบบกรอก!CV13</f>
        <v>0</v>
      </c>
      <c r="E26" s="204">
        <f>แบบกรอก!CW13</f>
        <v>0</v>
      </c>
      <c r="F26" s="204">
        <f>แบบกรอก!CX13</f>
        <v>0</v>
      </c>
      <c r="G26" s="204">
        <f>แบบกรอก!CY13</f>
        <v>0</v>
      </c>
      <c r="H26" s="204">
        <f t="shared" si="3"/>
        <v>0</v>
      </c>
      <c r="I26" s="204">
        <f t="shared" si="4"/>
        <v>0</v>
      </c>
      <c r="J26" s="204" t="str">
        <f t="shared" si="5"/>
        <v>ควรปรับปรุง</v>
      </c>
    </row>
    <row r="27" spans="1:10" x14ac:dyDescent="0.55000000000000004">
      <c r="A27" s="60">
        <v>5</v>
      </c>
      <c r="B27" s="72">
        <f>แบบกรอก!$B$14</f>
        <v>0</v>
      </c>
      <c r="C27" s="204">
        <f>แบบกรอก!CU14</f>
        <v>0</v>
      </c>
      <c r="D27" s="204">
        <f>แบบกรอก!CV14</f>
        <v>0</v>
      </c>
      <c r="E27" s="204">
        <f>แบบกรอก!CW14</f>
        <v>0</v>
      </c>
      <c r="F27" s="204">
        <f>แบบกรอก!CX14</f>
        <v>0</v>
      </c>
      <c r="G27" s="204">
        <f>แบบกรอก!CY14</f>
        <v>0</v>
      </c>
      <c r="H27" s="204">
        <f t="shared" si="3"/>
        <v>0</v>
      </c>
      <c r="I27" s="204">
        <f t="shared" si="4"/>
        <v>0</v>
      </c>
      <c r="J27" s="204" t="str">
        <f t="shared" si="5"/>
        <v>ควรปรับปรุง</v>
      </c>
    </row>
    <row r="28" spans="1:10" x14ac:dyDescent="0.55000000000000004">
      <c r="A28" s="60">
        <v>6</v>
      </c>
      <c r="B28" s="72">
        <f>แบบกรอก!$B$15</f>
        <v>0</v>
      </c>
      <c r="C28" s="204">
        <f>แบบกรอก!CU15</f>
        <v>0</v>
      </c>
      <c r="D28" s="204">
        <f>แบบกรอก!CV15</f>
        <v>0</v>
      </c>
      <c r="E28" s="204">
        <f>แบบกรอก!CW15</f>
        <v>0</v>
      </c>
      <c r="F28" s="204">
        <f>แบบกรอก!CX15</f>
        <v>0</v>
      </c>
      <c r="G28" s="204">
        <f>แบบกรอก!CY15</f>
        <v>0</v>
      </c>
      <c r="H28" s="204">
        <f t="shared" si="3"/>
        <v>0</v>
      </c>
      <c r="I28" s="204">
        <f t="shared" si="4"/>
        <v>0</v>
      </c>
      <c r="J28" s="204" t="str">
        <f t="shared" si="5"/>
        <v>ควรปรับปรุง</v>
      </c>
    </row>
    <row r="29" spans="1:10" x14ac:dyDescent="0.55000000000000004">
      <c r="A29" s="60">
        <v>7</v>
      </c>
      <c r="B29" s="72">
        <f>แบบกรอก!$B$16</f>
        <v>0</v>
      </c>
      <c r="C29" s="204">
        <f>แบบกรอก!CU16</f>
        <v>0</v>
      </c>
      <c r="D29" s="204">
        <f>แบบกรอก!CV16</f>
        <v>0</v>
      </c>
      <c r="E29" s="204">
        <f>แบบกรอก!CW16</f>
        <v>0</v>
      </c>
      <c r="F29" s="204">
        <f>แบบกรอก!CX16</f>
        <v>0</v>
      </c>
      <c r="G29" s="204">
        <f>แบบกรอก!CY16</f>
        <v>0</v>
      </c>
      <c r="H29" s="204">
        <f t="shared" si="3"/>
        <v>0</v>
      </c>
      <c r="I29" s="204">
        <f t="shared" si="4"/>
        <v>0</v>
      </c>
      <c r="J29" s="204" t="str">
        <f t="shared" si="5"/>
        <v>ควรปรับปรุง</v>
      </c>
    </row>
    <row r="30" spans="1:10" x14ac:dyDescent="0.55000000000000004">
      <c r="A30" s="60">
        <v>8</v>
      </c>
      <c r="B30" s="72">
        <f>แบบกรอก!$B$17</f>
        <v>0</v>
      </c>
      <c r="C30" s="204">
        <f>แบบกรอก!CU17</f>
        <v>0</v>
      </c>
      <c r="D30" s="204">
        <f>แบบกรอก!CV17</f>
        <v>0</v>
      </c>
      <c r="E30" s="204">
        <f>แบบกรอก!CW17</f>
        <v>0</v>
      </c>
      <c r="F30" s="204">
        <f>แบบกรอก!CX17</f>
        <v>0</v>
      </c>
      <c r="G30" s="204">
        <f>แบบกรอก!CY17</f>
        <v>0</v>
      </c>
      <c r="H30" s="204">
        <f t="shared" si="3"/>
        <v>0</v>
      </c>
      <c r="I30" s="204">
        <f t="shared" si="4"/>
        <v>0</v>
      </c>
      <c r="J30" s="204" t="str">
        <f t="shared" si="5"/>
        <v>ควรปรับปรุง</v>
      </c>
    </row>
    <row r="31" spans="1:10" x14ac:dyDescent="0.55000000000000004">
      <c r="A31" s="60">
        <v>9</v>
      </c>
      <c r="B31" s="72">
        <f>แบบกรอก!$B$18</f>
        <v>0</v>
      </c>
      <c r="C31" s="204">
        <f>แบบกรอก!CU18</f>
        <v>0</v>
      </c>
      <c r="D31" s="204">
        <f>แบบกรอก!CV18</f>
        <v>0</v>
      </c>
      <c r="E31" s="204">
        <f>แบบกรอก!CW18</f>
        <v>0</v>
      </c>
      <c r="F31" s="204">
        <f>แบบกรอก!CX18</f>
        <v>0</v>
      </c>
      <c r="G31" s="204">
        <f>แบบกรอก!CY18</f>
        <v>0</v>
      </c>
      <c r="H31" s="204">
        <f t="shared" si="3"/>
        <v>0</v>
      </c>
      <c r="I31" s="204">
        <f t="shared" si="4"/>
        <v>0</v>
      </c>
      <c r="J31" s="204" t="str">
        <f t="shared" si="5"/>
        <v>ควรปรับปรุง</v>
      </c>
    </row>
    <row r="32" spans="1:10" x14ac:dyDescent="0.55000000000000004">
      <c r="A32" s="60">
        <v>10</v>
      </c>
      <c r="B32" s="72">
        <f>แบบกรอก!$B$19</f>
        <v>0</v>
      </c>
      <c r="C32" s="204">
        <f>แบบกรอก!CU19</f>
        <v>0</v>
      </c>
      <c r="D32" s="204">
        <f>แบบกรอก!CV19</f>
        <v>0</v>
      </c>
      <c r="E32" s="204">
        <f>แบบกรอก!CW19</f>
        <v>0</v>
      </c>
      <c r="F32" s="204">
        <f>แบบกรอก!CX19</f>
        <v>0</v>
      </c>
      <c r="G32" s="204">
        <f>แบบกรอก!CY19</f>
        <v>0</v>
      </c>
      <c r="H32" s="204">
        <f t="shared" si="3"/>
        <v>0</v>
      </c>
      <c r="I32" s="204">
        <f t="shared" si="4"/>
        <v>0</v>
      </c>
      <c r="J32" s="204" t="str">
        <f t="shared" si="5"/>
        <v>ควรปรับปรุง</v>
      </c>
    </row>
    <row r="33" spans="1:10" x14ac:dyDescent="0.55000000000000004">
      <c r="A33" s="60">
        <v>11</v>
      </c>
      <c r="B33" s="72">
        <f>แบบกรอก!$B$20</f>
        <v>0</v>
      </c>
      <c r="C33" s="204">
        <f>แบบกรอก!CU20</f>
        <v>0</v>
      </c>
      <c r="D33" s="204">
        <f>แบบกรอก!CV20</f>
        <v>0</v>
      </c>
      <c r="E33" s="204">
        <f>แบบกรอก!CW20</f>
        <v>0</v>
      </c>
      <c r="F33" s="204">
        <f>แบบกรอก!CX20</f>
        <v>0</v>
      </c>
      <c r="G33" s="204">
        <f>แบบกรอก!CY20</f>
        <v>0</v>
      </c>
      <c r="H33" s="204">
        <f t="shared" si="3"/>
        <v>0</v>
      </c>
      <c r="I33" s="204">
        <f t="shared" si="4"/>
        <v>0</v>
      </c>
      <c r="J33" s="204" t="str">
        <f t="shared" si="5"/>
        <v>ควรปรับปรุง</v>
      </c>
    </row>
    <row r="34" spans="1:10" x14ac:dyDescent="0.55000000000000004">
      <c r="A34" s="60">
        <v>12</v>
      </c>
      <c r="B34" s="72">
        <f>แบบกรอก!$B$21</f>
        <v>0</v>
      </c>
      <c r="C34" s="204">
        <f>แบบกรอก!CU21</f>
        <v>0</v>
      </c>
      <c r="D34" s="204">
        <f>แบบกรอก!CV21</f>
        <v>0</v>
      </c>
      <c r="E34" s="204">
        <f>แบบกรอก!CW21</f>
        <v>0</v>
      </c>
      <c r="F34" s="204">
        <f>แบบกรอก!CX21</f>
        <v>0</v>
      </c>
      <c r="G34" s="204">
        <f>แบบกรอก!CY21</f>
        <v>0</v>
      </c>
      <c r="H34" s="204">
        <f t="shared" si="3"/>
        <v>0</v>
      </c>
      <c r="I34" s="204">
        <f t="shared" si="4"/>
        <v>0</v>
      </c>
      <c r="J34" s="204" t="str">
        <f t="shared" si="5"/>
        <v>ควรปรับปรุง</v>
      </c>
    </row>
  </sheetData>
  <sheetProtection sheet="1" objects="1" scenarios="1"/>
  <mergeCells count="12">
    <mergeCell ref="A21:A22"/>
    <mergeCell ref="B21:B22"/>
    <mergeCell ref="C21:G21"/>
    <mergeCell ref="H21:H22"/>
    <mergeCell ref="I21:I22"/>
    <mergeCell ref="A2:J2"/>
    <mergeCell ref="A3:J3"/>
    <mergeCell ref="C6:G6"/>
    <mergeCell ref="H6:H7"/>
    <mergeCell ref="I6:I7"/>
    <mergeCell ref="B6:B7"/>
    <mergeCell ref="A6:A7"/>
  </mergeCells>
  <pageMargins left="1.1023622047244095" right="0.70866141732283472" top="0.74803149606299213" bottom="0.74803149606299213" header="0.31496062992125984" footer="0.31496062992125984"/>
  <pageSetup paperSize="9" orientation="portrait" r:id="rId1"/>
  <headerFooter>
    <oddHeader>&amp;Cหน้า 27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3:J32"/>
  <sheetViews>
    <sheetView view="pageLayout" topLeftCell="A10" zoomScaleNormal="100" workbookViewId="0">
      <selection activeCell="B21" sqref="B21"/>
    </sheetView>
  </sheetViews>
  <sheetFormatPr defaultRowHeight="24" x14ac:dyDescent="0.55000000000000004"/>
  <cols>
    <col min="1" max="1" width="5.25" customWidth="1"/>
    <col min="2" max="2" width="17.625" customWidth="1"/>
    <col min="3" max="7" width="5.625" customWidth="1"/>
    <col min="8" max="8" width="6.875" customWidth="1"/>
    <col min="9" max="9" width="7.875" customWidth="1"/>
    <col min="10" max="10" width="12.75" customWidth="1"/>
  </cols>
  <sheetData>
    <row r="3" spans="1:10" x14ac:dyDescent="0.55000000000000004">
      <c r="A3" s="509" t="s">
        <v>139</v>
      </c>
      <c r="B3" s="509" t="s">
        <v>167</v>
      </c>
      <c r="C3" s="509" t="s">
        <v>343</v>
      </c>
      <c r="D3" s="509"/>
      <c r="E3" s="509"/>
      <c r="F3" s="509"/>
      <c r="G3" s="509"/>
      <c r="H3" s="509" t="s">
        <v>174</v>
      </c>
      <c r="I3" s="509" t="s">
        <v>179</v>
      </c>
      <c r="J3" s="65" t="s">
        <v>337</v>
      </c>
    </row>
    <row r="4" spans="1:10" x14ac:dyDescent="0.55000000000000004">
      <c r="A4" s="509"/>
      <c r="B4" s="509"/>
      <c r="C4" s="60" t="s">
        <v>143</v>
      </c>
      <c r="D4" s="60" t="s">
        <v>144</v>
      </c>
      <c r="E4" s="60" t="s">
        <v>145</v>
      </c>
      <c r="F4" s="60" t="s">
        <v>146</v>
      </c>
      <c r="G4" s="60" t="s">
        <v>147</v>
      </c>
      <c r="H4" s="509"/>
      <c r="I4" s="509"/>
      <c r="J4" s="66" t="s">
        <v>338</v>
      </c>
    </row>
    <row r="5" spans="1:10" x14ac:dyDescent="0.55000000000000004">
      <c r="A5" s="60">
        <v>1</v>
      </c>
      <c r="B5" s="72">
        <f>แบบกรอก!$B$10</f>
        <v>0</v>
      </c>
      <c r="C5" s="204">
        <f>แบบกรอก!CZ10</f>
        <v>0</v>
      </c>
      <c r="D5" s="204">
        <f>แบบกรอก!DA10</f>
        <v>0</v>
      </c>
      <c r="E5" s="204">
        <f>แบบกรอก!DB10</f>
        <v>0</v>
      </c>
      <c r="F5" s="204">
        <f>แบบกรอก!DC10</f>
        <v>0</v>
      </c>
      <c r="G5" s="204">
        <f>แบบกรอก!DD10</f>
        <v>0</v>
      </c>
      <c r="H5" s="204">
        <f>SUM(C5:G5)</f>
        <v>0</v>
      </c>
      <c r="I5" s="204">
        <f>H5/5</f>
        <v>0</v>
      </c>
      <c r="J5" s="204" t="str">
        <f>IF(I5&lt;1.51,"ควรปรับปรุง",IF(I5&lt;2.51,"พอใช้",IF(I5&lt;3.51,"ปานกลาง",IF(I5&lt;4.51,"ดี",IF(I5&gt;=4.51,"ดีมาก")))))</f>
        <v>ควรปรับปรุง</v>
      </c>
    </row>
    <row r="6" spans="1:10" x14ac:dyDescent="0.55000000000000004">
      <c r="A6" s="60">
        <v>2</v>
      </c>
      <c r="B6" s="72">
        <f>น.30!$B$8</f>
        <v>0</v>
      </c>
      <c r="C6" s="204">
        <f>แบบกรอก!CZ11</f>
        <v>0</v>
      </c>
      <c r="D6" s="204">
        <f>แบบกรอก!DA11</f>
        <v>0</v>
      </c>
      <c r="E6" s="204">
        <f>แบบกรอก!DB11</f>
        <v>0</v>
      </c>
      <c r="F6" s="204">
        <f>แบบกรอก!DC11</f>
        <v>0</v>
      </c>
      <c r="G6" s="204">
        <f>แบบกรอก!DD11</f>
        <v>0</v>
      </c>
      <c r="H6" s="204">
        <f t="shared" ref="H6:H16" si="0">SUM(C6:G6)</f>
        <v>0</v>
      </c>
      <c r="I6" s="204">
        <f t="shared" ref="I6:I16" si="1">H6/5</f>
        <v>0</v>
      </c>
      <c r="J6" s="204" t="str">
        <f t="shared" ref="J6:J16" si="2">IF(I6&lt;1.51,"ควรปรับปรุง",IF(I6&lt;2.51,"พอใช้",IF(I6&lt;3.51,"ปานกลาง",IF(I6&lt;4.51,"ดี",IF(I6&gt;=4.51,"ดีมาก")))))</f>
        <v>ควรปรับปรุง</v>
      </c>
    </row>
    <row r="7" spans="1:10" x14ac:dyDescent="0.55000000000000004">
      <c r="A7" s="60">
        <v>3</v>
      </c>
      <c r="B7" s="72">
        <f>แบบกรอก!$B$12</f>
        <v>0</v>
      </c>
      <c r="C7" s="204">
        <f>แบบกรอก!CZ12</f>
        <v>0</v>
      </c>
      <c r="D7" s="204">
        <f>แบบกรอก!DA12</f>
        <v>0</v>
      </c>
      <c r="E7" s="204">
        <f>แบบกรอก!DB12</f>
        <v>0</v>
      </c>
      <c r="F7" s="204">
        <f>แบบกรอก!DC12</f>
        <v>0</v>
      </c>
      <c r="G7" s="204">
        <f>แบบกรอก!DD12</f>
        <v>0</v>
      </c>
      <c r="H7" s="204">
        <f t="shared" si="0"/>
        <v>0</v>
      </c>
      <c r="I7" s="204">
        <f t="shared" si="1"/>
        <v>0</v>
      </c>
      <c r="J7" s="204" t="str">
        <f t="shared" si="2"/>
        <v>ควรปรับปรุง</v>
      </c>
    </row>
    <row r="8" spans="1:10" x14ac:dyDescent="0.55000000000000004">
      <c r="A8" s="60">
        <v>4</v>
      </c>
      <c r="B8" s="72">
        <f>แบบกรอก!$B$13</f>
        <v>0</v>
      </c>
      <c r="C8" s="204">
        <f>แบบกรอก!CZ13</f>
        <v>0</v>
      </c>
      <c r="D8" s="204">
        <f>แบบกรอก!DA13</f>
        <v>0</v>
      </c>
      <c r="E8" s="204">
        <f>แบบกรอก!DB13</f>
        <v>0</v>
      </c>
      <c r="F8" s="204">
        <f>แบบกรอก!DC13</f>
        <v>0</v>
      </c>
      <c r="G8" s="204">
        <f>แบบกรอก!DD13</f>
        <v>0</v>
      </c>
      <c r="H8" s="204">
        <f t="shared" si="0"/>
        <v>0</v>
      </c>
      <c r="I8" s="204">
        <f t="shared" si="1"/>
        <v>0</v>
      </c>
      <c r="J8" s="204" t="str">
        <f t="shared" si="2"/>
        <v>ควรปรับปรุง</v>
      </c>
    </row>
    <row r="9" spans="1:10" x14ac:dyDescent="0.55000000000000004">
      <c r="A9" s="60">
        <v>5</v>
      </c>
      <c r="B9" s="72">
        <f>แบบกรอก!$B$14</f>
        <v>0</v>
      </c>
      <c r="C9" s="204">
        <f>แบบกรอก!CZ14</f>
        <v>0</v>
      </c>
      <c r="D9" s="204">
        <f>แบบกรอก!DA14</f>
        <v>0</v>
      </c>
      <c r="E9" s="204">
        <f>แบบกรอก!DB14</f>
        <v>0</v>
      </c>
      <c r="F9" s="204">
        <f>แบบกรอก!DC14</f>
        <v>0</v>
      </c>
      <c r="G9" s="204">
        <f>แบบกรอก!DD14</f>
        <v>0</v>
      </c>
      <c r="H9" s="204">
        <f t="shared" si="0"/>
        <v>0</v>
      </c>
      <c r="I9" s="204">
        <f t="shared" si="1"/>
        <v>0</v>
      </c>
      <c r="J9" s="204" t="str">
        <f t="shared" si="2"/>
        <v>ควรปรับปรุง</v>
      </c>
    </row>
    <row r="10" spans="1:10" x14ac:dyDescent="0.55000000000000004">
      <c r="A10" s="60">
        <v>6</v>
      </c>
      <c r="B10" s="72">
        <f>แบบกรอก!$B$15</f>
        <v>0</v>
      </c>
      <c r="C10" s="204">
        <f>แบบกรอก!CZ15</f>
        <v>0</v>
      </c>
      <c r="D10" s="204">
        <f>แบบกรอก!DA15</f>
        <v>0</v>
      </c>
      <c r="E10" s="204">
        <f>แบบกรอก!DB15</f>
        <v>0</v>
      </c>
      <c r="F10" s="204">
        <f>แบบกรอก!DC15</f>
        <v>0</v>
      </c>
      <c r="G10" s="204">
        <f>แบบกรอก!DD15</f>
        <v>0</v>
      </c>
      <c r="H10" s="204">
        <f t="shared" si="0"/>
        <v>0</v>
      </c>
      <c r="I10" s="204">
        <f t="shared" si="1"/>
        <v>0</v>
      </c>
      <c r="J10" s="204" t="str">
        <f t="shared" si="2"/>
        <v>ควรปรับปรุง</v>
      </c>
    </row>
    <row r="11" spans="1:10" x14ac:dyDescent="0.55000000000000004">
      <c r="A11" s="60">
        <v>7</v>
      </c>
      <c r="B11" s="72">
        <f>แบบกรอก!$B$16</f>
        <v>0</v>
      </c>
      <c r="C11" s="204">
        <f>แบบกรอก!CZ16</f>
        <v>0</v>
      </c>
      <c r="D11" s="204">
        <f>แบบกรอก!DA16</f>
        <v>0</v>
      </c>
      <c r="E11" s="204">
        <f>แบบกรอก!DB16</f>
        <v>0</v>
      </c>
      <c r="F11" s="204">
        <f>แบบกรอก!DC16</f>
        <v>0</v>
      </c>
      <c r="G11" s="204">
        <f>แบบกรอก!DD16</f>
        <v>0</v>
      </c>
      <c r="H11" s="204">
        <f t="shared" si="0"/>
        <v>0</v>
      </c>
      <c r="I11" s="204">
        <f t="shared" si="1"/>
        <v>0</v>
      </c>
      <c r="J11" s="204" t="str">
        <f t="shared" si="2"/>
        <v>ควรปรับปรุง</v>
      </c>
    </row>
    <row r="12" spans="1:10" x14ac:dyDescent="0.55000000000000004">
      <c r="A12" s="60">
        <v>8</v>
      </c>
      <c r="B12" s="72">
        <f>แบบกรอก!$B$17</f>
        <v>0</v>
      </c>
      <c r="C12" s="204">
        <f>แบบกรอก!CZ17</f>
        <v>0</v>
      </c>
      <c r="D12" s="204">
        <f>แบบกรอก!DA17</f>
        <v>0</v>
      </c>
      <c r="E12" s="204">
        <f>แบบกรอก!DB17</f>
        <v>0</v>
      </c>
      <c r="F12" s="204">
        <f>แบบกรอก!DC17</f>
        <v>0</v>
      </c>
      <c r="G12" s="204">
        <f>แบบกรอก!DD17</f>
        <v>0</v>
      </c>
      <c r="H12" s="204">
        <f t="shared" si="0"/>
        <v>0</v>
      </c>
      <c r="I12" s="204">
        <f t="shared" si="1"/>
        <v>0</v>
      </c>
      <c r="J12" s="204" t="str">
        <f t="shared" si="2"/>
        <v>ควรปรับปรุง</v>
      </c>
    </row>
    <row r="13" spans="1:10" x14ac:dyDescent="0.55000000000000004">
      <c r="A13" s="60">
        <v>9</v>
      </c>
      <c r="B13" s="72">
        <f>แบบกรอก!$B$18</f>
        <v>0</v>
      </c>
      <c r="C13" s="204">
        <f>แบบกรอก!CZ18</f>
        <v>0</v>
      </c>
      <c r="D13" s="204">
        <f>แบบกรอก!DA18</f>
        <v>0</v>
      </c>
      <c r="E13" s="204">
        <f>แบบกรอก!DB18</f>
        <v>0</v>
      </c>
      <c r="F13" s="204">
        <f>แบบกรอก!DC18</f>
        <v>0</v>
      </c>
      <c r="G13" s="204">
        <f>แบบกรอก!DD18</f>
        <v>0</v>
      </c>
      <c r="H13" s="204">
        <f t="shared" si="0"/>
        <v>0</v>
      </c>
      <c r="I13" s="204">
        <f t="shared" si="1"/>
        <v>0</v>
      </c>
      <c r="J13" s="204" t="str">
        <f t="shared" si="2"/>
        <v>ควรปรับปรุง</v>
      </c>
    </row>
    <row r="14" spans="1:10" x14ac:dyDescent="0.55000000000000004">
      <c r="A14" s="60">
        <v>10</v>
      </c>
      <c r="B14" s="72">
        <f>แบบกรอก!$B$19</f>
        <v>0</v>
      </c>
      <c r="C14" s="204">
        <f>แบบกรอก!CZ19</f>
        <v>0</v>
      </c>
      <c r="D14" s="204">
        <f>แบบกรอก!DA19</f>
        <v>0</v>
      </c>
      <c r="E14" s="204">
        <f>แบบกรอก!DB19</f>
        <v>0</v>
      </c>
      <c r="F14" s="204">
        <f>แบบกรอก!DC19</f>
        <v>0</v>
      </c>
      <c r="G14" s="204">
        <f>แบบกรอก!DD19</f>
        <v>0</v>
      </c>
      <c r="H14" s="204">
        <f t="shared" si="0"/>
        <v>0</v>
      </c>
      <c r="I14" s="204">
        <f t="shared" si="1"/>
        <v>0</v>
      </c>
      <c r="J14" s="204" t="str">
        <f t="shared" si="2"/>
        <v>ควรปรับปรุง</v>
      </c>
    </row>
    <row r="15" spans="1:10" x14ac:dyDescent="0.55000000000000004">
      <c r="A15" s="60">
        <v>11</v>
      </c>
      <c r="B15" s="72">
        <f>แบบกรอก!$B$20</f>
        <v>0</v>
      </c>
      <c r="C15" s="204">
        <f>แบบกรอก!CZ20</f>
        <v>0</v>
      </c>
      <c r="D15" s="204">
        <f>แบบกรอก!DA20</f>
        <v>0</v>
      </c>
      <c r="E15" s="204">
        <f>แบบกรอก!DB20</f>
        <v>0</v>
      </c>
      <c r="F15" s="204">
        <f>แบบกรอก!DC20</f>
        <v>0</v>
      </c>
      <c r="G15" s="204">
        <f>แบบกรอก!DD20</f>
        <v>0</v>
      </c>
      <c r="H15" s="204">
        <f t="shared" si="0"/>
        <v>0</v>
      </c>
      <c r="I15" s="204">
        <f t="shared" si="1"/>
        <v>0</v>
      </c>
      <c r="J15" s="204" t="str">
        <f t="shared" si="2"/>
        <v>ควรปรับปรุง</v>
      </c>
    </row>
    <row r="16" spans="1:10" x14ac:dyDescent="0.55000000000000004">
      <c r="A16" s="60">
        <v>12</v>
      </c>
      <c r="B16" s="72">
        <f>แบบกรอก!$B$21</f>
        <v>0</v>
      </c>
      <c r="C16" s="204">
        <f>แบบกรอก!CZ21</f>
        <v>0</v>
      </c>
      <c r="D16" s="204">
        <f>แบบกรอก!DA21</f>
        <v>0</v>
      </c>
      <c r="E16" s="204">
        <f>แบบกรอก!DB21</f>
        <v>0</v>
      </c>
      <c r="F16" s="204">
        <f>แบบกรอก!DC21</f>
        <v>0</v>
      </c>
      <c r="G16" s="204">
        <f>แบบกรอก!DD21</f>
        <v>0</v>
      </c>
      <c r="H16" s="204">
        <f t="shared" si="0"/>
        <v>0</v>
      </c>
      <c r="I16" s="204">
        <f t="shared" si="1"/>
        <v>0</v>
      </c>
      <c r="J16" s="204" t="str">
        <f t="shared" si="2"/>
        <v>ควรปรับปรุง</v>
      </c>
    </row>
    <row r="17" spans="1:10" x14ac:dyDescent="0.55000000000000004">
      <c r="A17" s="67"/>
      <c r="B17" s="47"/>
      <c r="C17" s="47"/>
      <c r="D17" s="47"/>
      <c r="E17" s="47"/>
      <c r="F17" s="47"/>
      <c r="G17" s="47"/>
      <c r="H17" s="47"/>
      <c r="I17" s="47"/>
      <c r="J17" s="47"/>
    </row>
    <row r="19" spans="1:10" x14ac:dyDescent="0.55000000000000004">
      <c r="A19" s="509" t="s">
        <v>139</v>
      </c>
      <c r="B19" s="509" t="s">
        <v>167</v>
      </c>
      <c r="C19" s="509" t="s">
        <v>344</v>
      </c>
      <c r="D19" s="509"/>
      <c r="E19" s="509"/>
      <c r="F19" s="509"/>
      <c r="G19" s="509"/>
      <c r="H19" s="509" t="s">
        <v>174</v>
      </c>
      <c r="I19" s="509" t="s">
        <v>179</v>
      </c>
      <c r="J19" s="65" t="s">
        <v>337</v>
      </c>
    </row>
    <row r="20" spans="1:10" x14ac:dyDescent="0.55000000000000004">
      <c r="A20" s="509"/>
      <c r="B20" s="509"/>
      <c r="C20" s="60" t="s">
        <v>143</v>
      </c>
      <c r="D20" s="60" t="s">
        <v>144</v>
      </c>
      <c r="E20" s="60" t="s">
        <v>145</v>
      </c>
      <c r="F20" s="60" t="s">
        <v>146</v>
      </c>
      <c r="G20" s="60" t="s">
        <v>147</v>
      </c>
      <c r="H20" s="509"/>
      <c r="I20" s="509"/>
      <c r="J20" s="66" t="s">
        <v>338</v>
      </c>
    </row>
    <row r="21" spans="1:10" x14ac:dyDescent="0.55000000000000004">
      <c r="A21" s="60">
        <v>1</v>
      </c>
      <c r="B21" s="72">
        <f>แบบกรอก!$B$10</f>
        <v>0</v>
      </c>
      <c r="C21" s="204">
        <f>แบบกรอก!DE10</f>
        <v>0</v>
      </c>
      <c r="D21" s="204">
        <f>แบบกรอก!DF10</f>
        <v>0</v>
      </c>
      <c r="E21" s="204">
        <f>แบบกรอก!DG10</f>
        <v>0</v>
      </c>
      <c r="F21" s="204">
        <f>แบบกรอก!DH10</f>
        <v>0</v>
      </c>
      <c r="G21" s="204">
        <f>แบบกรอก!DI10</f>
        <v>0</v>
      </c>
      <c r="H21" s="204">
        <f>SUM(C21:G21)</f>
        <v>0</v>
      </c>
      <c r="I21" s="204">
        <f>H21/5</f>
        <v>0</v>
      </c>
      <c r="J21" s="204" t="str">
        <f>IF(I21&lt;1.51,"ควรปรับปรุง",IF(I21&lt;2.51,"พอใช้",IF(I21&lt;3.51,"ปานกลาง",IF(I21&lt;4.51,"ดี",IF(I21&gt;=4.51,"ดีมาก")))))</f>
        <v>ควรปรับปรุง</v>
      </c>
    </row>
    <row r="22" spans="1:10" x14ac:dyDescent="0.55000000000000004">
      <c r="A22" s="60">
        <v>2</v>
      </c>
      <c r="B22" s="72">
        <f>แบบกรอก!$B$11</f>
        <v>0</v>
      </c>
      <c r="C22" s="204">
        <f>แบบกรอก!DE11</f>
        <v>0</v>
      </c>
      <c r="D22" s="204">
        <f>แบบกรอก!DF11</f>
        <v>0</v>
      </c>
      <c r="E22" s="204">
        <f>แบบกรอก!DG11</f>
        <v>0</v>
      </c>
      <c r="F22" s="204">
        <f>แบบกรอก!DH11</f>
        <v>0</v>
      </c>
      <c r="G22" s="204">
        <f>แบบกรอก!DI11</f>
        <v>0</v>
      </c>
      <c r="H22" s="204">
        <f t="shared" ref="H22:H32" si="3">SUM(C22:G22)</f>
        <v>0</v>
      </c>
      <c r="I22" s="204">
        <f t="shared" ref="I22:I32" si="4">H22/5</f>
        <v>0</v>
      </c>
      <c r="J22" s="204" t="str">
        <f t="shared" ref="J22:J32" si="5">IF(I22&lt;1.51,"ควรปรับปรุง",IF(I22&lt;2.51,"พอใช้",IF(I22&lt;3.51,"ปานกลาง",IF(I22&lt;4.51,"ดี",IF(I22&gt;=4.51,"ดีมาก")))))</f>
        <v>ควรปรับปรุง</v>
      </c>
    </row>
    <row r="23" spans="1:10" x14ac:dyDescent="0.55000000000000004">
      <c r="A23" s="60">
        <v>3</v>
      </c>
      <c r="B23" s="205">
        <f>แบบกรอก!$B$12</f>
        <v>0</v>
      </c>
      <c r="C23" s="204">
        <f>แบบกรอก!DE12</f>
        <v>0</v>
      </c>
      <c r="D23" s="204">
        <f>แบบกรอก!DF12</f>
        <v>0</v>
      </c>
      <c r="E23" s="204">
        <f>แบบกรอก!DG12</f>
        <v>0</v>
      </c>
      <c r="F23" s="204">
        <f>แบบกรอก!DH12</f>
        <v>0</v>
      </c>
      <c r="G23" s="204">
        <f>แบบกรอก!DI12</f>
        <v>0</v>
      </c>
      <c r="H23" s="204">
        <f t="shared" si="3"/>
        <v>0</v>
      </c>
      <c r="I23" s="204">
        <f t="shared" si="4"/>
        <v>0</v>
      </c>
      <c r="J23" s="204" t="str">
        <f t="shared" si="5"/>
        <v>ควรปรับปรุง</v>
      </c>
    </row>
    <row r="24" spans="1:10" x14ac:dyDescent="0.55000000000000004">
      <c r="A24" s="60">
        <v>4</v>
      </c>
      <c r="B24" s="72">
        <f>แบบกรอก!$B$13</f>
        <v>0</v>
      </c>
      <c r="C24" s="204">
        <f>แบบกรอก!DE13</f>
        <v>0</v>
      </c>
      <c r="D24" s="204">
        <f>แบบกรอก!DF13</f>
        <v>0</v>
      </c>
      <c r="E24" s="204">
        <f>แบบกรอก!DG13</f>
        <v>0</v>
      </c>
      <c r="F24" s="204">
        <f>แบบกรอก!DH13</f>
        <v>0</v>
      </c>
      <c r="G24" s="204">
        <f>แบบกรอก!DI13</f>
        <v>0</v>
      </c>
      <c r="H24" s="204">
        <f t="shared" si="3"/>
        <v>0</v>
      </c>
      <c r="I24" s="204">
        <f t="shared" si="4"/>
        <v>0</v>
      </c>
      <c r="J24" s="204" t="str">
        <f t="shared" si="5"/>
        <v>ควรปรับปรุง</v>
      </c>
    </row>
    <row r="25" spans="1:10" x14ac:dyDescent="0.55000000000000004">
      <c r="A25" s="60">
        <v>5</v>
      </c>
      <c r="B25" s="72">
        <f>แบบกรอก!$B$14</f>
        <v>0</v>
      </c>
      <c r="C25" s="204">
        <f>แบบกรอก!DE14</f>
        <v>0</v>
      </c>
      <c r="D25" s="204">
        <f>แบบกรอก!DF14</f>
        <v>0</v>
      </c>
      <c r="E25" s="204">
        <f>แบบกรอก!DG14</f>
        <v>0</v>
      </c>
      <c r="F25" s="204">
        <f>แบบกรอก!DH14</f>
        <v>0</v>
      </c>
      <c r="G25" s="204">
        <f>แบบกรอก!DI14</f>
        <v>0</v>
      </c>
      <c r="H25" s="204">
        <f t="shared" si="3"/>
        <v>0</v>
      </c>
      <c r="I25" s="204">
        <f t="shared" si="4"/>
        <v>0</v>
      </c>
      <c r="J25" s="204" t="str">
        <f t="shared" si="5"/>
        <v>ควรปรับปรุง</v>
      </c>
    </row>
    <row r="26" spans="1:10" x14ac:dyDescent="0.55000000000000004">
      <c r="A26" s="60">
        <v>6</v>
      </c>
      <c r="B26" s="72">
        <f>แบบกรอก!$B$15</f>
        <v>0</v>
      </c>
      <c r="C26" s="204">
        <f>แบบกรอก!DE15</f>
        <v>0</v>
      </c>
      <c r="D26" s="204">
        <f>แบบกรอก!DF15</f>
        <v>0</v>
      </c>
      <c r="E26" s="204">
        <f>แบบกรอก!DG15</f>
        <v>0</v>
      </c>
      <c r="F26" s="204">
        <f>แบบกรอก!DH15</f>
        <v>0</v>
      </c>
      <c r="G26" s="204">
        <f>แบบกรอก!DI15</f>
        <v>0</v>
      </c>
      <c r="H26" s="204">
        <f t="shared" si="3"/>
        <v>0</v>
      </c>
      <c r="I26" s="204">
        <f t="shared" si="4"/>
        <v>0</v>
      </c>
      <c r="J26" s="204" t="str">
        <f t="shared" si="5"/>
        <v>ควรปรับปรุง</v>
      </c>
    </row>
    <row r="27" spans="1:10" x14ac:dyDescent="0.55000000000000004">
      <c r="A27" s="60">
        <v>7</v>
      </c>
      <c r="B27" s="72">
        <f>แบบกรอก!$B$16</f>
        <v>0</v>
      </c>
      <c r="C27" s="204">
        <f>แบบกรอก!DE16</f>
        <v>0</v>
      </c>
      <c r="D27" s="204">
        <f>แบบกรอก!DF16</f>
        <v>0</v>
      </c>
      <c r="E27" s="204">
        <f>แบบกรอก!DG16</f>
        <v>0</v>
      </c>
      <c r="F27" s="204">
        <f>แบบกรอก!DH16</f>
        <v>0</v>
      </c>
      <c r="G27" s="204">
        <f>แบบกรอก!DI16</f>
        <v>0</v>
      </c>
      <c r="H27" s="204">
        <f t="shared" si="3"/>
        <v>0</v>
      </c>
      <c r="I27" s="204">
        <f t="shared" si="4"/>
        <v>0</v>
      </c>
      <c r="J27" s="204" t="str">
        <f t="shared" si="5"/>
        <v>ควรปรับปรุง</v>
      </c>
    </row>
    <row r="28" spans="1:10" x14ac:dyDescent="0.55000000000000004">
      <c r="A28" s="60">
        <v>8</v>
      </c>
      <c r="B28" s="72">
        <f>แบบกรอก!$B$17</f>
        <v>0</v>
      </c>
      <c r="C28" s="204">
        <f>แบบกรอก!DE17</f>
        <v>0</v>
      </c>
      <c r="D28" s="204">
        <f>แบบกรอก!DF17</f>
        <v>0</v>
      </c>
      <c r="E28" s="204">
        <f>แบบกรอก!DG17</f>
        <v>0</v>
      </c>
      <c r="F28" s="204">
        <f>แบบกรอก!DH17</f>
        <v>0</v>
      </c>
      <c r="G28" s="204">
        <f>แบบกรอก!DI17</f>
        <v>0</v>
      </c>
      <c r="H28" s="204">
        <f t="shared" si="3"/>
        <v>0</v>
      </c>
      <c r="I28" s="204">
        <f t="shared" si="4"/>
        <v>0</v>
      </c>
      <c r="J28" s="204" t="str">
        <f t="shared" si="5"/>
        <v>ควรปรับปรุง</v>
      </c>
    </row>
    <row r="29" spans="1:10" x14ac:dyDescent="0.55000000000000004">
      <c r="A29" s="60">
        <v>9</v>
      </c>
      <c r="B29" s="72">
        <f>แบบกรอก!$B$18</f>
        <v>0</v>
      </c>
      <c r="C29" s="204">
        <f>แบบกรอก!DE18</f>
        <v>0</v>
      </c>
      <c r="D29" s="204">
        <f>แบบกรอก!DF18</f>
        <v>0</v>
      </c>
      <c r="E29" s="204">
        <f>แบบกรอก!DG18</f>
        <v>0</v>
      </c>
      <c r="F29" s="204">
        <f>แบบกรอก!DH18</f>
        <v>0</v>
      </c>
      <c r="G29" s="204">
        <f>แบบกรอก!DI18</f>
        <v>0</v>
      </c>
      <c r="H29" s="204">
        <f t="shared" si="3"/>
        <v>0</v>
      </c>
      <c r="I29" s="204">
        <f t="shared" si="4"/>
        <v>0</v>
      </c>
      <c r="J29" s="204" t="str">
        <f t="shared" si="5"/>
        <v>ควรปรับปรุง</v>
      </c>
    </row>
    <row r="30" spans="1:10" x14ac:dyDescent="0.55000000000000004">
      <c r="A30" s="60">
        <v>10</v>
      </c>
      <c r="B30" s="72">
        <f>แบบกรอก!$B$19</f>
        <v>0</v>
      </c>
      <c r="C30" s="204">
        <f>แบบกรอก!DE19</f>
        <v>0</v>
      </c>
      <c r="D30" s="204">
        <f>แบบกรอก!DF19</f>
        <v>0</v>
      </c>
      <c r="E30" s="204">
        <f>แบบกรอก!DG19</f>
        <v>0</v>
      </c>
      <c r="F30" s="204">
        <f>แบบกรอก!DH19</f>
        <v>0</v>
      </c>
      <c r="G30" s="204">
        <f>แบบกรอก!DI19</f>
        <v>0</v>
      </c>
      <c r="H30" s="204">
        <f t="shared" si="3"/>
        <v>0</v>
      </c>
      <c r="I30" s="204">
        <f t="shared" si="4"/>
        <v>0</v>
      </c>
      <c r="J30" s="204" t="str">
        <f t="shared" si="5"/>
        <v>ควรปรับปรุง</v>
      </c>
    </row>
    <row r="31" spans="1:10" x14ac:dyDescent="0.55000000000000004">
      <c r="A31" s="60">
        <v>11</v>
      </c>
      <c r="B31" s="72">
        <f>แบบกรอก!$B$20</f>
        <v>0</v>
      </c>
      <c r="C31" s="204">
        <f>แบบกรอก!DE20</f>
        <v>0</v>
      </c>
      <c r="D31" s="204">
        <f>แบบกรอก!DF20</f>
        <v>0</v>
      </c>
      <c r="E31" s="204">
        <f>แบบกรอก!DG20</f>
        <v>0</v>
      </c>
      <c r="F31" s="204">
        <f>แบบกรอก!DH20</f>
        <v>0</v>
      </c>
      <c r="G31" s="204">
        <f>แบบกรอก!DI20</f>
        <v>0</v>
      </c>
      <c r="H31" s="204">
        <f t="shared" si="3"/>
        <v>0</v>
      </c>
      <c r="I31" s="204">
        <f t="shared" si="4"/>
        <v>0</v>
      </c>
      <c r="J31" s="204" t="str">
        <f t="shared" si="5"/>
        <v>ควรปรับปรุง</v>
      </c>
    </row>
    <row r="32" spans="1:10" x14ac:dyDescent="0.55000000000000004">
      <c r="A32" s="60">
        <v>12</v>
      </c>
      <c r="B32" s="72">
        <f>แบบกรอก!$B$21</f>
        <v>0</v>
      </c>
      <c r="C32" s="204">
        <f>แบบกรอก!DE21</f>
        <v>0</v>
      </c>
      <c r="D32" s="204">
        <f>แบบกรอก!DF21</f>
        <v>0</v>
      </c>
      <c r="E32" s="204">
        <f>แบบกรอก!DG21</f>
        <v>0</v>
      </c>
      <c r="F32" s="204">
        <f>แบบกรอก!DH21</f>
        <v>0</v>
      </c>
      <c r="G32" s="204">
        <f>แบบกรอก!DI21</f>
        <v>0</v>
      </c>
      <c r="H32" s="204">
        <f t="shared" si="3"/>
        <v>0</v>
      </c>
      <c r="I32" s="204">
        <f t="shared" si="4"/>
        <v>0</v>
      </c>
      <c r="J32" s="204" t="str">
        <f t="shared" si="5"/>
        <v>ควรปรับปรุง</v>
      </c>
    </row>
  </sheetData>
  <sheetProtection sheet="1" objects="1" scenarios="1"/>
  <mergeCells count="10">
    <mergeCell ref="H19:H20"/>
    <mergeCell ref="I19:I20"/>
    <mergeCell ref="A19:A20"/>
    <mergeCell ref="B19:B20"/>
    <mergeCell ref="C19:G19"/>
    <mergeCell ref="A3:A4"/>
    <mergeCell ref="B3:B4"/>
    <mergeCell ref="C3:G3"/>
    <mergeCell ref="H3:H4"/>
    <mergeCell ref="I3:I4"/>
  </mergeCells>
  <pageMargins left="1.1023622047244095" right="0.70866141732283472" top="0.74803149606299213" bottom="0.74803149606299213" header="0.31496062992125984" footer="0.31496062992125984"/>
  <pageSetup paperSize="9" orientation="portrait" r:id="rId1"/>
  <headerFooter>
    <oddHeader>&amp;Cหน้า 28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7"/>
  <sheetViews>
    <sheetView view="pageLayout" topLeftCell="A4" zoomScaleNormal="100" workbookViewId="0">
      <selection activeCell="I45" sqref="I45"/>
    </sheetView>
  </sheetViews>
  <sheetFormatPr defaultRowHeight="24" x14ac:dyDescent="0.55000000000000004"/>
  <cols>
    <col min="1" max="1" width="6.375" customWidth="1"/>
    <col min="2" max="2" width="6.125" customWidth="1"/>
  </cols>
  <sheetData>
    <row r="1" spans="1:10" x14ac:dyDescent="0.55000000000000004">
      <c r="C1" s="500" t="s">
        <v>191</v>
      </c>
      <c r="D1" s="247"/>
      <c r="E1" s="247"/>
      <c r="F1" s="247"/>
      <c r="G1" s="247"/>
      <c r="H1" s="247"/>
      <c r="I1" s="247"/>
    </row>
    <row r="2" spans="1:10" x14ac:dyDescent="0.55000000000000004">
      <c r="C2" s="1" t="s">
        <v>192</v>
      </c>
    </row>
    <row r="3" spans="1:10" x14ac:dyDescent="0.55000000000000004">
      <c r="C3" s="1" t="s">
        <v>193</v>
      </c>
    </row>
    <row r="4" spans="1:10" x14ac:dyDescent="0.55000000000000004">
      <c r="C4" s="1" t="s">
        <v>194</v>
      </c>
    </row>
    <row r="5" spans="1:10" x14ac:dyDescent="0.55000000000000004">
      <c r="B5" s="1" t="s">
        <v>62</v>
      </c>
    </row>
    <row r="6" spans="1:10" x14ac:dyDescent="0.55000000000000004">
      <c r="A6" s="500" t="s">
        <v>104</v>
      </c>
      <c r="B6" s="491"/>
      <c r="C6" s="491"/>
      <c r="D6" s="491"/>
      <c r="E6" s="491"/>
      <c r="F6" s="491"/>
      <c r="G6" s="491"/>
      <c r="H6" s="491"/>
    </row>
    <row r="7" spans="1:10" x14ac:dyDescent="0.55000000000000004">
      <c r="B7" s="1" t="s">
        <v>105</v>
      </c>
    </row>
    <row r="8" spans="1:10" x14ac:dyDescent="0.55000000000000004">
      <c r="C8" s="1" t="s">
        <v>106</v>
      </c>
    </row>
    <row r="9" spans="1:10" x14ac:dyDescent="0.55000000000000004">
      <c r="B9" s="1" t="s">
        <v>108</v>
      </c>
    </row>
    <row r="10" spans="1:10" x14ac:dyDescent="0.55000000000000004">
      <c r="C10" s="500" t="s">
        <v>107</v>
      </c>
      <c r="D10" s="247"/>
      <c r="E10" s="247"/>
      <c r="F10" s="247"/>
      <c r="G10" s="247"/>
      <c r="H10" s="247"/>
      <c r="I10" s="247"/>
      <c r="J10" s="247"/>
    </row>
    <row r="11" spans="1:10" x14ac:dyDescent="0.55000000000000004">
      <c r="A11" s="497" t="s">
        <v>70</v>
      </c>
      <c r="B11" s="509"/>
      <c r="C11" s="497" t="s">
        <v>71</v>
      </c>
      <c r="D11" s="509"/>
      <c r="E11" s="509"/>
      <c r="F11" s="509"/>
      <c r="G11" s="509"/>
      <c r="H11" s="509"/>
      <c r="I11" s="509"/>
      <c r="J11" s="509"/>
    </row>
    <row r="12" spans="1:10" x14ac:dyDescent="0.55000000000000004">
      <c r="A12" s="510" t="s">
        <v>109</v>
      </c>
      <c r="B12" s="509"/>
      <c r="C12" s="40" t="s">
        <v>110</v>
      </c>
      <c r="D12" s="41"/>
      <c r="E12" s="41"/>
      <c r="F12" s="41"/>
      <c r="G12" s="41"/>
      <c r="H12" s="41"/>
      <c r="I12" s="41"/>
      <c r="J12" s="42"/>
    </row>
    <row r="13" spans="1:10" x14ac:dyDescent="0.55000000000000004">
      <c r="A13" s="509"/>
      <c r="B13" s="509"/>
      <c r="C13" s="43" t="s">
        <v>73</v>
      </c>
      <c r="D13" s="44"/>
      <c r="E13" s="44"/>
      <c r="F13" s="44"/>
      <c r="G13" s="44"/>
      <c r="H13" s="44"/>
      <c r="I13" s="44"/>
      <c r="J13" s="45"/>
    </row>
    <row r="14" spans="1:10" x14ac:dyDescent="0.55000000000000004">
      <c r="A14" s="510" t="s">
        <v>74</v>
      </c>
      <c r="B14" s="509"/>
      <c r="C14" s="40" t="s">
        <v>111</v>
      </c>
      <c r="D14" s="41"/>
      <c r="E14" s="41"/>
      <c r="F14" s="41"/>
      <c r="G14" s="41"/>
      <c r="H14" s="41"/>
      <c r="I14" s="41"/>
      <c r="J14" s="42"/>
    </row>
    <row r="15" spans="1:10" x14ac:dyDescent="0.55000000000000004">
      <c r="A15" s="509"/>
      <c r="B15" s="509"/>
      <c r="C15" s="46" t="s">
        <v>112</v>
      </c>
      <c r="D15" s="47"/>
      <c r="E15" s="47"/>
      <c r="F15" s="47"/>
      <c r="G15" s="47"/>
      <c r="H15" s="47"/>
      <c r="I15" s="47"/>
      <c r="J15" s="48"/>
    </row>
    <row r="16" spans="1:10" x14ac:dyDescent="0.55000000000000004">
      <c r="A16" s="509"/>
      <c r="B16" s="509"/>
      <c r="C16" s="503" t="s">
        <v>77</v>
      </c>
      <c r="D16" s="504"/>
      <c r="E16" s="504"/>
      <c r="F16" s="504"/>
      <c r="G16" s="504"/>
      <c r="H16" s="504"/>
      <c r="I16" s="504"/>
      <c r="J16" s="505"/>
    </row>
    <row r="17" spans="1:10" x14ac:dyDescent="0.55000000000000004">
      <c r="A17" s="509"/>
      <c r="B17" s="509"/>
      <c r="C17" s="46" t="s">
        <v>113</v>
      </c>
      <c r="D17" s="47"/>
      <c r="E17" s="47"/>
      <c r="F17" s="47"/>
      <c r="G17" s="47"/>
      <c r="H17" s="47"/>
      <c r="I17" s="47"/>
      <c r="J17" s="48"/>
    </row>
    <row r="18" spans="1:10" x14ac:dyDescent="0.55000000000000004">
      <c r="A18" s="509"/>
      <c r="B18" s="509"/>
      <c r="C18" s="43" t="s">
        <v>114</v>
      </c>
      <c r="D18" s="44"/>
      <c r="E18" s="44"/>
      <c r="F18" s="44"/>
      <c r="G18" s="44"/>
      <c r="H18" s="44"/>
      <c r="I18" s="44"/>
      <c r="J18" s="45"/>
    </row>
    <row r="19" spans="1:10" x14ac:dyDescent="0.55000000000000004">
      <c r="A19" s="510" t="s">
        <v>80</v>
      </c>
      <c r="B19" s="509"/>
      <c r="C19" s="506" t="s">
        <v>81</v>
      </c>
      <c r="D19" s="507"/>
      <c r="E19" s="507"/>
      <c r="F19" s="507"/>
      <c r="G19" s="507"/>
      <c r="H19" s="507"/>
      <c r="I19" s="507"/>
      <c r="J19" s="508"/>
    </row>
    <row r="20" spans="1:10" x14ac:dyDescent="0.55000000000000004">
      <c r="A20" s="509"/>
      <c r="B20" s="509"/>
      <c r="C20" s="46" t="s">
        <v>115</v>
      </c>
      <c r="D20" s="47"/>
      <c r="E20" s="47"/>
      <c r="F20" s="47"/>
      <c r="G20" s="47"/>
      <c r="H20" s="47"/>
      <c r="I20" s="47"/>
      <c r="J20" s="48"/>
    </row>
    <row r="21" spans="1:10" x14ac:dyDescent="0.55000000000000004">
      <c r="A21" s="509"/>
      <c r="B21" s="509"/>
      <c r="C21" s="43" t="s">
        <v>116</v>
      </c>
      <c r="D21" s="44"/>
      <c r="E21" s="44"/>
      <c r="F21" s="44"/>
      <c r="G21" s="44"/>
      <c r="H21" s="44"/>
      <c r="I21" s="44"/>
      <c r="J21" s="45"/>
    </row>
    <row r="22" spans="1:10" x14ac:dyDescent="0.55000000000000004">
      <c r="A22" s="511" t="s">
        <v>117</v>
      </c>
      <c r="B22" s="512"/>
      <c r="C22" s="49" t="s">
        <v>118</v>
      </c>
      <c r="D22" s="50"/>
      <c r="E22" s="50"/>
      <c r="F22" s="50"/>
      <c r="G22" s="50"/>
      <c r="H22" s="50"/>
      <c r="I22" s="50"/>
      <c r="J22" s="51"/>
    </row>
    <row r="23" spans="1:10" x14ac:dyDescent="0.55000000000000004">
      <c r="A23" s="513" t="s">
        <v>195</v>
      </c>
      <c r="B23" s="507"/>
      <c r="C23" s="507"/>
      <c r="D23" s="507"/>
      <c r="E23" s="507"/>
      <c r="F23" s="507"/>
      <c r="G23" s="507"/>
      <c r="H23" s="507"/>
      <c r="I23" s="507"/>
      <c r="J23" s="507"/>
    </row>
    <row r="24" spans="1:10" x14ac:dyDescent="0.55000000000000004">
      <c r="A24" s="1" t="s">
        <v>196</v>
      </c>
    </row>
    <row r="25" spans="1:10" x14ac:dyDescent="0.55000000000000004">
      <c r="A25" s="500" t="s">
        <v>119</v>
      </c>
      <c r="B25" s="247"/>
      <c r="C25" s="247"/>
      <c r="D25" s="247"/>
      <c r="E25" s="247"/>
      <c r="F25" s="247"/>
      <c r="G25" s="247"/>
      <c r="H25" s="247"/>
      <c r="I25" s="247"/>
      <c r="J25" s="247"/>
    </row>
    <row r="26" spans="1:10" x14ac:dyDescent="0.55000000000000004">
      <c r="A26" s="514" t="s">
        <v>70</v>
      </c>
      <c r="B26" s="512"/>
      <c r="C26" s="497" t="s">
        <v>71</v>
      </c>
      <c r="D26" s="509"/>
      <c r="E26" s="509"/>
      <c r="F26" s="509"/>
      <c r="G26" s="509"/>
      <c r="H26" s="509"/>
      <c r="I26" s="509"/>
      <c r="J26" s="509"/>
    </row>
    <row r="27" spans="1:10" x14ac:dyDescent="0.55000000000000004">
      <c r="A27" s="510" t="s">
        <v>109</v>
      </c>
      <c r="B27" s="509"/>
      <c r="C27" s="40" t="s">
        <v>120</v>
      </c>
      <c r="D27" s="41"/>
      <c r="E27" s="41"/>
      <c r="F27" s="41"/>
      <c r="G27" s="41"/>
      <c r="H27" s="41"/>
      <c r="I27" s="41"/>
      <c r="J27" s="42"/>
    </row>
    <row r="28" spans="1:10" x14ac:dyDescent="0.55000000000000004">
      <c r="A28" s="509"/>
      <c r="B28" s="509"/>
      <c r="C28" s="43" t="s">
        <v>121</v>
      </c>
      <c r="D28" s="44"/>
      <c r="E28" s="44"/>
      <c r="F28" s="44"/>
      <c r="G28" s="44"/>
      <c r="H28" s="44"/>
      <c r="I28" s="44"/>
      <c r="J28" s="45"/>
    </row>
    <row r="29" spans="1:10" x14ac:dyDescent="0.55000000000000004">
      <c r="A29" s="510" t="s">
        <v>74</v>
      </c>
      <c r="B29" s="509"/>
      <c r="C29" s="40" t="s">
        <v>122</v>
      </c>
      <c r="D29" s="41"/>
      <c r="E29" s="41"/>
      <c r="F29" s="41"/>
      <c r="G29" s="41"/>
      <c r="H29" s="41"/>
      <c r="I29" s="41"/>
      <c r="J29" s="42"/>
    </row>
    <row r="30" spans="1:10" x14ac:dyDescent="0.55000000000000004">
      <c r="A30" s="509"/>
      <c r="B30" s="509"/>
      <c r="C30" s="46" t="s">
        <v>112</v>
      </c>
      <c r="D30" s="47"/>
      <c r="E30" s="47"/>
      <c r="F30" s="47"/>
      <c r="G30" s="47"/>
      <c r="H30" s="47"/>
      <c r="I30" s="47"/>
      <c r="J30" s="48"/>
    </row>
    <row r="31" spans="1:10" x14ac:dyDescent="0.55000000000000004">
      <c r="A31" s="509"/>
      <c r="B31" s="509"/>
      <c r="C31" s="46" t="s">
        <v>123</v>
      </c>
      <c r="D31" s="47"/>
      <c r="E31" s="47"/>
      <c r="F31" s="47"/>
      <c r="G31" s="47"/>
      <c r="H31" s="47"/>
      <c r="I31" s="47"/>
      <c r="J31" s="48"/>
    </row>
    <row r="32" spans="1:10" x14ac:dyDescent="0.55000000000000004">
      <c r="A32" s="509"/>
      <c r="B32" s="509"/>
      <c r="C32" s="43" t="s">
        <v>124</v>
      </c>
      <c r="D32" s="44"/>
      <c r="E32" s="44"/>
      <c r="F32" s="44"/>
      <c r="G32" s="44"/>
      <c r="H32" s="44"/>
      <c r="I32" s="44"/>
      <c r="J32" s="45"/>
    </row>
    <row r="33" spans="1:10" x14ac:dyDescent="0.55000000000000004">
      <c r="A33" s="510" t="s">
        <v>80</v>
      </c>
      <c r="B33" s="509"/>
      <c r="C33" s="40" t="s">
        <v>125</v>
      </c>
      <c r="D33" s="41"/>
      <c r="E33" s="41"/>
      <c r="F33" s="41"/>
      <c r="G33" s="41"/>
      <c r="H33" s="41"/>
      <c r="I33" s="41"/>
      <c r="J33" s="42"/>
    </row>
    <row r="34" spans="1:10" x14ac:dyDescent="0.55000000000000004">
      <c r="A34" s="509"/>
      <c r="B34" s="509"/>
      <c r="C34" s="503" t="s">
        <v>126</v>
      </c>
      <c r="D34" s="504"/>
      <c r="E34" s="504"/>
      <c r="F34" s="504"/>
      <c r="G34" s="504"/>
      <c r="H34" s="504"/>
      <c r="I34" s="504"/>
      <c r="J34" s="505"/>
    </row>
    <row r="35" spans="1:10" x14ac:dyDescent="0.55000000000000004">
      <c r="A35" s="509"/>
      <c r="B35" s="509"/>
      <c r="C35" s="46" t="s">
        <v>127</v>
      </c>
      <c r="D35" s="47"/>
      <c r="E35" s="47"/>
      <c r="F35" s="47"/>
      <c r="G35" s="47"/>
      <c r="H35" s="47"/>
      <c r="I35" s="47"/>
      <c r="J35" s="48"/>
    </row>
    <row r="36" spans="1:10" x14ac:dyDescent="0.55000000000000004">
      <c r="A36" s="509"/>
      <c r="B36" s="509"/>
      <c r="C36" s="43" t="s">
        <v>128</v>
      </c>
      <c r="D36" s="44"/>
      <c r="E36" s="44"/>
      <c r="F36" s="44"/>
      <c r="G36" s="44"/>
      <c r="H36" s="44"/>
      <c r="I36" s="44"/>
      <c r="J36" s="45"/>
    </row>
    <row r="37" spans="1:10" x14ac:dyDescent="0.55000000000000004">
      <c r="A37" s="52" t="s">
        <v>117</v>
      </c>
      <c r="B37" s="4"/>
      <c r="C37" s="49" t="s">
        <v>129</v>
      </c>
      <c r="D37" s="50"/>
      <c r="E37" s="50"/>
      <c r="F37" s="50"/>
      <c r="G37" s="50"/>
      <c r="H37" s="50"/>
      <c r="I37" s="50"/>
      <c r="J37" s="51"/>
    </row>
  </sheetData>
  <sheetProtection sheet="1" objects="1" scenarios="1"/>
  <mergeCells count="19">
    <mergeCell ref="A22:B22"/>
    <mergeCell ref="C11:J11"/>
    <mergeCell ref="A23:J23"/>
    <mergeCell ref="A25:J25"/>
    <mergeCell ref="C34:J34"/>
    <mergeCell ref="A26:B26"/>
    <mergeCell ref="C26:J26"/>
    <mergeCell ref="A27:B28"/>
    <mergeCell ref="A29:B32"/>
    <mergeCell ref="A33:B36"/>
    <mergeCell ref="C1:I1"/>
    <mergeCell ref="A6:H6"/>
    <mergeCell ref="C10:J10"/>
    <mergeCell ref="C16:J16"/>
    <mergeCell ref="C19:J19"/>
    <mergeCell ref="A11:B11"/>
    <mergeCell ref="A12:B13"/>
    <mergeCell ref="A14:B18"/>
    <mergeCell ref="A19:B21"/>
  </mergeCells>
  <pageMargins left="0.7" right="0.7" top="0.75" bottom="0.75" header="0.3" footer="0.3"/>
  <pageSetup paperSize="9" orientation="portrait" r:id="rId1"/>
  <headerFooter>
    <oddHeader>&amp;Cหน้า 2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4:J21"/>
  <sheetViews>
    <sheetView view="pageLayout" zoomScaleNormal="100" workbookViewId="0">
      <selection activeCell="B8" sqref="B8"/>
    </sheetView>
  </sheetViews>
  <sheetFormatPr defaultRowHeight="24" x14ac:dyDescent="0.55000000000000004"/>
  <cols>
    <col min="1" max="1" width="5.25" customWidth="1"/>
    <col min="2" max="2" width="17.625" customWidth="1"/>
    <col min="3" max="7" width="5.625" customWidth="1"/>
    <col min="8" max="8" width="6.875" customWidth="1"/>
    <col min="9" max="9" width="7.875" customWidth="1"/>
    <col min="10" max="10" width="12.75" customWidth="1"/>
  </cols>
  <sheetData>
    <row r="4" spans="1:10" ht="24.75" customHeight="1" x14ac:dyDescent="0.55000000000000004">
      <c r="A4" s="509" t="s">
        <v>139</v>
      </c>
      <c r="B4" s="509" t="s">
        <v>167</v>
      </c>
      <c r="C4" s="509" t="s">
        <v>345</v>
      </c>
      <c r="D4" s="509"/>
      <c r="E4" s="509"/>
      <c r="F4" s="509"/>
      <c r="G4" s="509"/>
      <c r="H4" s="509" t="s">
        <v>174</v>
      </c>
      <c r="I4" s="509" t="s">
        <v>179</v>
      </c>
      <c r="J4" s="65" t="s">
        <v>337</v>
      </c>
    </row>
    <row r="5" spans="1:10" hidden="1" x14ac:dyDescent="0.55000000000000004">
      <c r="A5" s="509"/>
      <c r="B5" s="509"/>
      <c r="C5" s="60" t="s">
        <v>143</v>
      </c>
      <c r="D5" s="60" t="s">
        <v>144</v>
      </c>
      <c r="E5" s="60" t="s">
        <v>145</v>
      </c>
      <c r="F5" s="60" t="s">
        <v>146</v>
      </c>
      <c r="G5" s="60" t="s">
        <v>147</v>
      </c>
      <c r="H5" s="509"/>
      <c r="I5" s="509"/>
      <c r="J5" s="66" t="s">
        <v>338</v>
      </c>
    </row>
    <row r="6" spans="1:10" x14ac:dyDescent="0.55000000000000004">
      <c r="A6" s="60">
        <v>1</v>
      </c>
      <c r="B6" s="72">
        <f>แบบกรอก!$B$10</f>
        <v>0</v>
      </c>
      <c r="C6" s="204">
        <f>แบบกรอก!DJ10</f>
        <v>0</v>
      </c>
      <c r="D6" s="204">
        <f>แบบกรอก!DK10</f>
        <v>0</v>
      </c>
      <c r="E6" s="204">
        <f>แบบกรอก!DL10</f>
        <v>0</v>
      </c>
      <c r="F6" s="204">
        <f>แบบกรอก!DM10</f>
        <v>0</v>
      </c>
      <c r="G6" s="204">
        <f>แบบกรอก!DN10</f>
        <v>0</v>
      </c>
      <c r="H6" s="204">
        <f>SUM(C6:G6)</f>
        <v>0</v>
      </c>
      <c r="I6" s="204">
        <f>H6/5</f>
        <v>0</v>
      </c>
      <c r="J6" s="204" t="str">
        <f>IF(I6&lt;1.51,"ควรปรับปรุง",IF(I6&lt;2.51,"พอใช้",IF(I6&lt;3.51,"ปานกลาง",IF(I6&lt;4.51,"ดี",IF(I6&gt;=4.51,"ดีมาก")))))</f>
        <v>ควรปรับปรุง</v>
      </c>
    </row>
    <row r="7" spans="1:10" x14ac:dyDescent="0.55000000000000004">
      <c r="A7" s="60">
        <v>2</v>
      </c>
      <c r="B7" s="72">
        <f>แบบกรอก!$B$11</f>
        <v>0</v>
      </c>
      <c r="C7" s="204">
        <f>แบบกรอก!DJ11</f>
        <v>0</v>
      </c>
      <c r="D7" s="204">
        <f>แบบกรอก!DK11</f>
        <v>0</v>
      </c>
      <c r="E7" s="204">
        <f>แบบกรอก!DL11</f>
        <v>0</v>
      </c>
      <c r="F7" s="204">
        <f>แบบกรอก!DM11</f>
        <v>0</v>
      </c>
      <c r="G7" s="204">
        <f>แบบกรอก!DN11</f>
        <v>0</v>
      </c>
      <c r="H7" s="204">
        <f t="shared" ref="H7:H17" si="0">SUM(C7:G7)</f>
        <v>0</v>
      </c>
      <c r="I7" s="204">
        <f t="shared" ref="I7:I17" si="1">H7/5</f>
        <v>0</v>
      </c>
      <c r="J7" s="204" t="str">
        <f t="shared" ref="J7:J17" si="2">IF(I7&lt;1.51,"ควรปรับปรุง",IF(I7&lt;2.51,"พอใช้",IF(I7&lt;3.51,"ปานกลาง",IF(I7&lt;4.51,"ดี",IF(I7&gt;=4.51,"ดีมาก")))))</f>
        <v>ควรปรับปรุง</v>
      </c>
    </row>
    <row r="8" spans="1:10" x14ac:dyDescent="0.55000000000000004">
      <c r="A8" s="60">
        <v>3</v>
      </c>
      <c r="B8" s="72">
        <f>แบบกรอก!$B$12</f>
        <v>0</v>
      </c>
      <c r="C8" s="204">
        <f>แบบกรอก!DJ12</f>
        <v>0</v>
      </c>
      <c r="D8" s="204">
        <f>แบบกรอก!DK12</f>
        <v>0</v>
      </c>
      <c r="E8" s="204">
        <f>แบบกรอก!DL12</f>
        <v>0</v>
      </c>
      <c r="F8" s="204">
        <f>แบบกรอก!DM12</f>
        <v>0</v>
      </c>
      <c r="G8" s="204">
        <f>แบบกรอก!DN12</f>
        <v>0</v>
      </c>
      <c r="H8" s="204">
        <f t="shared" si="0"/>
        <v>0</v>
      </c>
      <c r="I8" s="204">
        <f t="shared" si="1"/>
        <v>0</v>
      </c>
      <c r="J8" s="204" t="str">
        <f t="shared" si="2"/>
        <v>ควรปรับปรุง</v>
      </c>
    </row>
    <row r="9" spans="1:10" x14ac:dyDescent="0.55000000000000004">
      <c r="A9" s="60">
        <v>4</v>
      </c>
      <c r="B9" s="72">
        <f>แบบกรอก!$B$13</f>
        <v>0</v>
      </c>
      <c r="C9" s="204">
        <f>แบบกรอก!DJ13</f>
        <v>0</v>
      </c>
      <c r="D9" s="204">
        <f>แบบกรอก!DK13</f>
        <v>0</v>
      </c>
      <c r="E9" s="204">
        <f>แบบกรอก!DL13</f>
        <v>0</v>
      </c>
      <c r="F9" s="204">
        <f>แบบกรอก!DM13</f>
        <v>0</v>
      </c>
      <c r="G9" s="204">
        <f>แบบกรอก!DN13</f>
        <v>0</v>
      </c>
      <c r="H9" s="204">
        <f t="shared" si="0"/>
        <v>0</v>
      </c>
      <c r="I9" s="204">
        <f t="shared" si="1"/>
        <v>0</v>
      </c>
      <c r="J9" s="204" t="str">
        <f t="shared" si="2"/>
        <v>ควรปรับปรุง</v>
      </c>
    </row>
    <row r="10" spans="1:10" x14ac:dyDescent="0.55000000000000004">
      <c r="A10" s="60">
        <v>5</v>
      </c>
      <c r="B10" s="72">
        <f>แบบกรอก!$B$14</f>
        <v>0</v>
      </c>
      <c r="C10" s="204">
        <f>แบบกรอก!DJ14</f>
        <v>0</v>
      </c>
      <c r="D10" s="204">
        <f>แบบกรอก!DK14</f>
        <v>0</v>
      </c>
      <c r="E10" s="204">
        <f>แบบกรอก!DL14</f>
        <v>0</v>
      </c>
      <c r="F10" s="204">
        <f>แบบกรอก!DM14</f>
        <v>0</v>
      </c>
      <c r="G10" s="204">
        <f>แบบกรอก!DN14</f>
        <v>0</v>
      </c>
      <c r="H10" s="204">
        <f t="shared" si="0"/>
        <v>0</v>
      </c>
      <c r="I10" s="204">
        <f t="shared" si="1"/>
        <v>0</v>
      </c>
      <c r="J10" s="204" t="str">
        <f t="shared" si="2"/>
        <v>ควรปรับปรุง</v>
      </c>
    </row>
    <row r="11" spans="1:10" x14ac:dyDescent="0.55000000000000004">
      <c r="A11" s="60">
        <v>6</v>
      </c>
      <c r="B11" s="72">
        <f>แบบกรอก!$B$15</f>
        <v>0</v>
      </c>
      <c r="C11" s="204">
        <f>แบบกรอก!DJ15</f>
        <v>0</v>
      </c>
      <c r="D11" s="204">
        <f>แบบกรอก!DK15</f>
        <v>0</v>
      </c>
      <c r="E11" s="204">
        <f>แบบกรอก!DL15</f>
        <v>0</v>
      </c>
      <c r="F11" s="204">
        <f>แบบกรอก!DM15</f>
        <v>0</v>
      </c>
      <c r="G11" s="204">
        <f>แบบกรอก!DN15</f>
        <v>0</v>
      </c>
      <c r="H11" s="204">
        <f t="shared" si="0"/>
        <v>0</v>
      </c>
      <c r="I11" s="204">
        <f t="shared" si="1"/>
        <v>0</v>
      </c>
      <c r="J11" s="204" t="str">
        <f t="shared" si="2"/>
        <v>ควรปรับปรุง</v>
      </c>
    </row>
    <row r="12" spans="1:10" x14ac:dyDescent="0.55000000000000004">
      <c r="A12" s="60">
        <v>7</v>
      </c>
      <c r="B12" s="72">
        <f>แบบกรอก!$B$16</f>
        <v>0</v>
      </c>
      <c r="C12" s="204">
        <f>แบบกรอก!DJ16</f>
        <v>0</v>
      </c>
      <c r="D12" s="204">
        <f>แบบกรอก!DK16</f>
        <v>0</v>
      </c>
      <c r="E12" s="204">
        <f>แบบกรอก!DL16</f>
        <v>0</v>
      </c>
      <c r="F12" s="204">
        <f>แบบกรอก!DM16</f>
        <v>0</v>
      </c>
      <c r="G12" s="204">
        <f>แบบกรอก!DN16</f>
        <v>0</v>
      </c>
      <c r="H12" s="204">
        <f t="shared" si="0"/>
        <v>0</v>
      </c>
      <c r="I12" s="204">
        <f t="shared" si="1"/>
        <v>0</v>
      </c>
      <c r="J12" s="204" t="str">
        <f t="shared" si="2"/>
        <v>ควรปรับปรุง</v>
      </c>
    </row>
    <row r="13" spans="1:10" x14ac:dyDescent="0.55000000000000004">
      <c r="A13" s="60">
        <v>8</v>
      </c>
      <c r="B13" s="72">
        <f>แบบกรอก!$B$17</f>
        <v>0</v>
      </c>
      <c r="C13" s="204">
        <f>แบบกรอก!DJ17</f>
        <v>0</v>
      </c>
      <c r="D13" s="204">
        <f>แบบกรอก!DK17</f>
        <v>0</v>
      </c>
      <c r="E13" s="204">
        <f>แบบกรอก!DL17</f>
        <v>0</v>
      </c>
      <c r="F13" s="204">
        <f>แบบกรอก!DM17</f>
        <v>0</v>
      </c>
      <c r="G13" s="204">
        <f>แบบกรอก!DN17</f>
        <v>0</v>
      </c>
      <c r="H13" s="204">
        <f t="shared" si="0"/>
        <v>0</v>
      </c>
      <c r="I13" s="204">
        <f t="shared" si="1"/>
        <v>0</v>
      </c>
      <c r="J13" s="204" t="str">
        <f t="shared" si="2"/>
        <v>ควรปรับปรุง</v>
      </c>
    </row>
    <row r="14" spans="1:10" x14ac:dyDescent="0.55000000000000004">
      <c r="A14" s="60">
        <v>9</v>
      </c>
      <c r="B14" s="72">
        <f>แบบกรอก!$B$18</f>
        <v>0</v>
      </c>
      <c r="C14" s="204">
        <f>แบบกรอก!DJ18</f>
        <v>0</v>
      </c>
      <c r="D14" s="204">
        <f>แบบกรอก!DK18</f>
        <v>0</v>
      </c>
      <c r="E14" s="204">
        <f>แบบกรอก!DL18</f>
        <v>0</v>
      </c>
      <c r="F14" s="204">
        <f>แบบกรอก!DM18</f>
        <v>0</v>
      </c>
      <c r="G14" s="204">
        <f>แบบกรอก!DN18</f>
        <v>0</v>
      </c>
      <c r="H14" s="204">
        <f t="shared" si="0"/>
        <v>0</v>
      </c>
      <c r="I14" s="204">
        <f t="shared" si="1"/>
        <v>0</v>
      </c>
      <c r="J14" s="204" t="str">
        <f t="shared" si="2"/>
        <v>ควรปรับปรุง</v>
      </c>
    </row>
    <row r="15" spans="1:10" x14ac:dyDescent="0.55000000000000004">
      <c r="A15" s="60">
        <v>10</v>
      </c>
      <c r="B15" s="72">
        <f>แบบกรอก!$B$19</f>
        <v>0</v>
      </c>
      <c r="C15" s="204">
        <f>แบบกรอก!DJ19</f>
        <v>0</v>
      </c>
      <c r="D15" s="204">
        <f>แบบกรอก!DK19</f>
        <v>0</v>
      </c>
      <c r="E15" s="204">
        <f>แบบกรอก!DL19</f>
        <v>0</v>
      </c>
      <c r="F15" s="204">
        <f>แบบกรอก!DM19</f>
        <v>0</v>
      </c>
      <c r="G15" s="204">
        <f>แบบกรอก!DN19</f>
        <v>0</v>
      </c>
      <c r="H15" s="204">
        <f t="shared" si="0"/>
        <v>0</v>
      </c>
      <c r="I15" s="204">
        <f t="shared" si="1"/>
        <v>0</v>
      </c>
      <c r="J15" s="204" t="str">
        <f t="shared" si="2"/>
        <v>ควรปรับปรุง</v>
      </c>
    </row>
    <row r="16" spans="1:10" x14ac:dyDescent="0.55000000000000004">
      <c r="A16" s="60">
        <v>11</v>
      </c>
      <c r="B16" s="72">
        <f>แบบกรอก!$B$20</f>
        <v>0</v>
      </c>
      <c r="C16" s="204">
        <f>แบบกรอก!DJ20</f>
        <v>0</v>
      </c>
      <c r="D16" s="204">
        <f>แบบกรอก!DK20</f>
        <v>0</v>
      </c>
      <c r="E16" s="204">
        <f>แบบกรอก!DL20</f>
        <v>0</v>
      </c>
      <c r="F16" s="204">
        <f>แบบกรอก!DM20</f>
        <v>0</v>
      </c>
      <c r="G16" s="204">
        <f>แบบกรอก!DN20</f>
        <v>0</v>
      </c>
      <c r="H16" s="204">
        <f t="shared" si="0"/>
        <v>0</v>
      </c>
      <c r="I16" s="204">
        <f t="shared" si="1"/>
        <v>0</v>
      </c>
      <c r="J16" s="204" t="str">
        <f t="shared" si="2"/>
        <v>ควรปรับปรุง</v>
      </c>
    </row>
    <row r="17" spans="1:10" x14ac:dyDescent="0.55000000000000004">
      <c r="A17" s="60">
        <v>12</v>
      </c>
      <c r="B17" s="72">
        <f>แบบกรอก!$B$21</f>
        <v>0</v>
      </c>
      <c r="C17" s="204">
        <f>แบบกรอก!DJ21</f>
        <v>0</v>
      </c>
      <c r="D17" s="204">
        <f>แบบกรอก!DK21</f>
        <v>0</v>
      </c>
      <c r="E17" s="204">
        <f>แบบกรอก!DL21</f>
        <v>0</v>
      </c>
      <c r="F17" s="204">
        <f>แบบกรอก!DM21</f>
        <v>0</v>
      </c>
      <c r="G17" s="204">
        <f>แบบกรอก!DN21</f>
        <v>0</v>
      </c>
      <c r="H17" s="204">
        <f t="shared" si="0"/>
        <v>0</v>
      </c>
      <c r="I17" s="204">
        <f t="shared" si="1"/>
        <v>0</v>
      </c>
      <c r="J17" s="204" t="str">
        <f t="shared" si="2"/>
        <v>ควรปรับปรุง</v>
      </c>
    </row>
    <row r="20" spans="1:10" x14ac:dyDescent="0.55000000000000004">
      <c r="C20" t="s">
        <v>340</v>
      </c>
    </row>
    <row r="21" spans="1:10" x14ac:dyDescent="0.55000000000000004">
      <c r="C21" s="63" t="s">
        <v>163</v>
      </c>
      <c r="D21" s="493">
        <f>แบบกรอก!$B$22</f>
        <v>0</v>
      </c>
      <c r="E21" s="493"/>
      <c r="F21" s="493"/>
      <c r="G21" s="493"/>
      <c r="H21" t="s">
        <v>164</v>
      </c>
    </row>
  </sheetData>
  <sheetProtection sheet="1" objects="1" scenarios="1"/>
  <mergeCells count="6">
    <mergeCell ref="I4:I5"/>
    <mergeCell ref="D21:G21"/>
    <mergeCell ref="A4:A5"/>
    <mergeCell ref="B4:B5"/>
    <mergeCell ref="C4:G4"/>
    <mergeCell ref="H4:H5"/>
  </mergeCells>
  <pageMargins left="1.1023622047244095" right="0.70866141732283472" top="0.74803149606299213" bottom="0.74803149606299213" header="0.31496062992125984" footer="0.31496062992125984"/>
  <pageSetup paperSize="9" orientation="portrait" r:id="rId1"/>
  <headerFooter>
    <oddHeader>&amp;Cหน้า 29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J28"/>
  <sheetViews>
    <sheetView tabSelected="1" view="pageLayout" topLeftCell="A13" zoomScaleNormal="100" workbookViewId="0">
      <selection activeCell="B18" sqref="B18"/>
    </sheetView>
  </sheetViews>
  <sheetFormatPr defaultRowHeight="24" x14ac:dyDescent="0.55000000000000004"/>
  <cols>
    <col min="1" max="1" width="5.25" customWidth="1"/>
    <col min="2" max="2" width="18.5" customWidth="1"/>
    <col min="3" max="9" width="6.625" customWidth="1"/>
    <col min="10" max="10" width="10.125" customWidth="1"/>
  </cols>
  <sheetData>
    <row r="1" spans="1:10" x14ac:dyDescent="0.55000000000000004">
      <c r="A1" s="494" t="s">
        <v>341</v>
      </c>
      <c r="B1" s="494"/>
      <c r="C1" s="494"/>
      <c r="D1" s="494"/>
      <c r="E1" s="494"/>
      <c r="F1" s="494"/>
      <c r="G1" s="494"/>
      <c r="H1" s="494"/>
      <c r="I1" s="494"/>
      <c r="J1" s="494"/>
    </row>
    <row r="2" spans="1:10" x14ac:dyDescent="0.55000000000000004">
      <c r="A2" s="494" t="s">
        <v>152</v>
      </c>
      <c r="B2" s="494"/>
      <c r="C2" s="494"/>
      <c r="D2" s="494"/>
      <c r="E2" s="494"/>
      <c r="F2" s="494"/>
      <c r="G2" s="494"/>
      <c r="H2" s="494"/>
      <c r="I2" s="494"/>
      <c r="J2" s="494"/>
    </row>
    <row r="3" spans="1:10" x14ac:dyDescent="0.55000000000000004">
      <c r="B3" s="557" t="s">
        <v>161</v>
      </c>
      <c r="C3" s="515"/>
      <c r="D3" s="28">
        <f>แบบกรอก!$B$7</f>
        <v>0</v>
      </c>
      <c r="E3" s="494" t="s">
        <v>162</v>
      </c>
      <c r="F3" s="494"/>
      <c r="G3" s="494">
        <f>แบบกรอก!$B$8</f>
        <v>0</v>
      </c>
      <c r="H3" s="494"/>
    </row>
    <row r="4" spans="1:10" ht="11.25" customHeight="1" x14ac:dyDescent="0.55000000000000004"/>
    <row r="5" spans="1:10" x14ac:dyDescent="0.55000000000000004">
      <c r="A5" s="497" t="s">
        <v>139</v>
      </c>
      <c r="B5" s="497" t="s">
        <v>167</v>
      </c>
      <c r="C5" s="497" t="s">
        <v>342</v>
      </c>
      <c r="D5" s="497"/>
      <c r="E5" s="497"/>
      <c r="F5" s="497"/>
      <c r="G5" s="497"/>
      <c r="H5" s="517" t="s">
        <v>174</v>
      </c>
      <c r="I5" s="517" t="s">
        <v>179</v>
      </c>
      <c r="J5" s="517" t="s">
        <v>159</v>
      </c>
    </row>
    <row r="6" spans="1:10" ht="118.5" x14ac:dyDescent="0.55000000000000004">
      <c r="A6" s="497"/>
      <c r="B6" s="497"/>
      <c r="C6" s="68" t="s">
        <v>336</v>
      </c>
      <c r="D6" s="61" t="s">
        <v>339</v>
      </c>
      <c r="E6" s="68" t="s">
        <v>343</v>
      </c>
      <c r="F6" s="69" t="s">
        <v>344</v>
      </c>
      <c r="G6" s="69" t="s">
        <v>345</v>
      </c>
      <c r="H6" s="517"/>
      <c r="I6" s="517"/>
      <c r="J6" s="517"/>
    </row>
    <row r="7" spans="1:10" x14ac:dyDescent="0.55000000000000004">
      <c r="A7" s="60">
        <v>1</v>
      </c>
      <c r="B7" s="72">
        <f>แบบกรอก!$B$10</f>
        <v>0</v>
      </c>
      <c r="C7" s="204">
        <f>น.27!I8</f>
        <v>0</v>
      </c>
      <c r="D7" s="204">
        <f>น.27!I23</f>
        <v>0</v>
      </c>
      <c r="E7" s="204">
        <f>น.28!I5</f>
        <v>0</v>
      </c>
      <c r="F7" s="204">
        <f>น.28!I21</f>
        <v>0</v>
      </c>
      <c r="G7" s="213">
        <f>น.29!I6</f>
        <v>0</v>
      </c>
      <c r="H7" s="213">
        <f>SUM(C7:G7)</f>
        <v>0</v>
      </c>
      <c r="I7" s="213">
        <f>H7/5</f>
        <v>0</v>
      </c>
      <c r="J7" s="213" t="str">
        <f>IF(I7&lt;1.51,"ควรปรับปรุง",IF(I7&lt;2.51,"พอใช้",IF(I7&lt;3.51,"ปานกลาง",IF(I7&lt;4.51,"ดี",IF(I7&gt;=4.51,"ดีมาก")))))</f>
        <v>ควรปรับปรุง</v>
      </c>
    </row>
    <row r="8" spans="1:10" x14ac:dyDescent="0.55000000000000004">
      <c r="A8" s="60">
        <v>2</v>
      </c>
      <c r="B8" s="72">
        <f>แบบกรอก!$B$11</f>
        <v>0</v>
      </c>
      <c r="C8" s="204">
        <f>น.27!I9</f>
        <v>0</v>
      </c>
      <c r="D8" s="204">
        <f>น.27!I24</f>
        <v>0</v>
      </c>
      <c r="E8" s="204">
        <f>น.28!I6</f>
        <v>0</v>
      </c>
      <c r="F8" s="204">
        <f>น.28!I22</f>
        <v>0</v>
      </c>
      <c r="G8" s="213">
        <f>น.29!I7</f>
        <v>0</v>
      </c>
      <c r="H8" s="213">
        <f t="shared" ref="H8:H18" si="0">SUM(C8:G8)</f>
        <v>0</v>
      </c>
      <c r="I8" s="213">
        <f t="shared" ref="I8:I18" si="1">H8/5</f>
        <v>0</v>
      </c>
      <c r="J8" s="213" t="str">
        <f t="shared" ref="J8:J18" si="2">IF(I8&lt;1.51,"ควรปรับปรุง",IF(I8&lt;2.51,"พอใช้",IF(I8&lt;3.51,"ปานกลาง",IF(I8&lt;4.51,"ดี",IF(I8&gt;=4.51,"ดีมาก")))))</f>
        <v>ควรปรับปรุง</v>
      </c>
    </row>
    <row r="9" spans="1:10" x14ac:dyDescent="0.55000000000000004">
      <c r="A9" s="60">
        <v>3</v>
      </c>
      <c r="B9" s="72">
        <f>แบบกรอก!$B$12</f>
        <v>0</v>
      </c>
      <c r="C9" s="204">
        <f>น.27!I10</f>
        <v>0</v>
      </c>
      <c r="D9" s="204">
        <f>น.27!I25</f>
        <v>0</v>
      </c>
      <c r="E9" s="204">
        <f>น.28!I7</f>
        <v>0</v>
      </c>
      <c r="F9" s="204">
        <f>น.28!I23</f>
        <v>0</v>
      </c>
      <c r="G9" s="213">
        <f>น.29!I8</f>
        <v>0</v>
      </c>
      <c r="H9" s="213">
        <f t="shared" si="0"/>
        <v>0</v>
      </c>
      <c r="I9" s="213">
        <f t="shared" si="1"/>
        <v>0</v>
      </c>
      <c r="J9" s="213" t="str">
        <f t="shared" si="2"/>
        <v>ควรปรับปรุง</v>
      </c>
    </row>
    <row r="10" spans="1:10" x14ac:dyDescent="0.55000000000000004">
      <c r="A10" s="60">
        <v>4</v>
      </c>
      <c r="B10" s="72">
        <f>แบบกรอก!$B$13</f>
        <v>0</v>
      </c>
      <c r="C10" s="204">
        <f>น.27!I11</f>
        <v>0</v>
      </c>
      <c r="D10" s="204">
        <f>น.27!I26</f>
        <v>0</v>
      </c>
      <c r="E10" s="204">
        <f>น.28!I8</f>
        <v>0</v>
      </c>
      <c r="F10" s="204">
        <f>น.28!I24</f>
        <v>0</v>
      </c>
      <c r="G10" s="213">
        <f>น.29!I9</f>
        <v>0</v>
      </c>
      <c r="H10" s="213">
        <f t="shared" si="0"/>
        <v>0</v>
      </c>
      <c r="I10" s="213">
        <f t="shared" si="1"/>
        <v>0</v>
      </c>
      <c r="J10" s="213" t="str">
        <f t="shared" si="2"/>
        <v>ควรปรับปรุง</v>
      </c>
    </row>
    <row r="11" spans="1:10" x14ac:dyDescent="0.55000000000000004">
      <c r="A11" s="60">
        <v>5</v>
      </c>
      <c r="B11" s="72">
        <f>แบบกรอก!$B$14</f>
        <v>0</v>
      </c>
      <c r="C11" s="204">
        <f>น.27!I12</f>
        <v>0</v>
      </c>
      <c r="D11" s="204">
        <f>น.27!I27</f>
        <v>0</v>
      </c>
      <c r="E11" s="204">
        <f>น.28!I9</f>
        <v>0</v>
      </c>
      <c r="F11" s="204">
        <f>น.28!I25</f>
        <v>0</v>
      </c>
      <c r="G11" s="213">
        <f>น.29!I10</f>
        <v>0</v>
      </c>
      <c r="H11" s="213">
        <f t="shared" si="0"/>
        <v>0</v>
      </c>
      <c r="I11" s="213">
        <f t="shared" si="1"/>
        <v>0</v>
      </c>
      <c r="J11" s="213" t="str">
        <f t="shared" si="2"/>
        <v>ควรปรับปรุง</v>
      </c>
    </row>
    <row r="12" spans="1:10" x14ac:dyDescent="0.55000000000000004">
      <c r="A12" s="60">
        <v>6</v>
      </c>
      <c r="B12" s="72">
        <f>แบบกรอก!$B$15</f>
        <v>0</v>
      </c>
      <c r="C12" s="204">
        <f>น.27!I13</f>
        <v>0</v>
      </c>
      <c r="D12" s="204">
        <f>น.27!I28</f>
        <v>0</v>
      </c>
      <c r="E12" s="204">
        <f>น.28!I10</f>
        <v>0</v>
      </c>
      <c r="F12" s="204">
        <f>น.28!I26</f>
        <v>0</v>
      </c>
      <c r="G12" s="213">
        <f>น.29!I11</f>
        <v>0</v>
      </c>
      <c r="H12" s="213">
        <f t="shared" si="0"/>
        <v>0</v>
      </c>
      <c r="I12" s="213">
        <f t="shared" si="1"/>
        <v>0</v>
      </c>
      <c r="J12" s="213" t="str">
        <f t="shared" si="2"/>
        <v>ควรปรับปรุง</v>
      </c>
    </row>
    <row r="13" spans="1:10" x14ac:dyDescent="0.55000000000000004">
      <c r="A13" s="60">
        <v>7</v>
      </c>
      <c r="B13" s="72">
        <f>แบบกรอก!$B$16</f>
        <v>0</v>
      </c>
      <c r="C13" s="204">
        <f>น.27!I14</f>
        <v>0</v>
      </c>
      <c r="D13" s="204">
        <f>น.27!I29</f>
        <v>0</v>
      </c>
      <c r="E13" s="204">
        <f>น.28!I11</f>
        <v>0</v>
      </c>
      <c r="F13" s="204">
        <f>น.28!I27</f>
        <v>0</v>
      </c>
      <c r="G13" s="213">
        <f>น.29!I12</f>
        <v>0</v>
      </c>
      <c r="H13" s="213">
        <f t="shared" si="0"/>
        <v>0</v>
      </c>
      <c r="I13" s="213">
        <f t="shared" si="1"/>
        <v>0</v>
      </c>
      <c r="J13" s="213" t="str">
        <f t="shared" si="2"/>
        <v>ควรปรับปรุง</v>
      </c>
    </row>
    <row r="14" spans="1:10" x14ac:dyDescent="0.55000000000000004">
      <c r="A14" s="60">
        <v>8</v>
      </c>
      <c r="B14" s="72">
        <f>แบบกรอก!$B$17</f>
        <v>0</v>
      </c>
      <c r="C14" s="204">
        <f>น.27!I15</f>
        <v>0</v>
      </c>
      <c r="D14" s="204">
        <f>น.27!I30</f>
        <v>0</v>
      </c>
      <c r="E14" s="204">
        <f>น.28!I12</f>
        <v>0</v>
      </c>
      <c r="F14" s="204">
        <f>น.28!I28</f>
        <v>0</v>
      </c>
      <c r="G14" s="213">
        <f>น.29!I13</f>
        <v>0</v>
      </c>
      <c r="H14" s="213">
        <f t="shared" si="0"/>
        <v>0</v>
      </c>
      <c r="I14" s="213">
        <f t="shared" si="1"/>
        <v>0</v>
      </c>
      <c r="J14" s="213" t="str">
        <f t="shared" si="2"/>
        <v>ควรปรับปรุง</v>
      </c>
    </row>
    <row r="15" spans="1:10" x14ac:dyDescent="0.55000000000000004">
      <c r="A15" s="60">
        <v>9</v>
      </c>
      <c r="B15" s="72">
        <f>แบบกรอก!$B$18</f>
        <v>0</v>
      </c>
      <c r="C15" s="204">
        <f>น.27!I16</f>
        <v>0</v>
      </c>
      <c r="D15" s="204">
        <f>น.27!I31</f>
        <v>0</v>
      </c>
      <c r="E15" s="204">
        <f>น.28!I13</f>
        <v>0</v>
      </c>
      <c r="F15" s="204">
        <f>น.28!I29</f>
        <v>0</v>
      </c>
      <c r="G15" s="213">
        <f>น.29!I14</f>
        <v>0</v>
      </c>
      <c r="H15" s="213">
        <f t="shared" si="0"/>
        <v>0</v>
      </c>
      <c r="I15" s="213">
        <f t="shared" si="1"/>
        <v>0</v>
      </c>
      <c r="J15" s="213" t="str">
        <f t="shared" si="2"/>
        <v>ควรปรับปรุง</v>
      </c>
    </row>
    <row r="16" spans="1:10" x14ac:dyDescent="0.55000000000000004">
      <c r="A16" s="60">
        <v>10</v>
      </c>
      <c r="B16" s="72">
        <f>แบบกรอก!$B$19</f>
        <v>0</v>
      </c>
      <c r="C16" s="204">
        <f>น.27!I17</f>
        <v>0</v>
      </c>
      <c r="D16" s="204">
        <f>น.27!I32</f>
        <v>0</v>
      </c>
      <c r="E16" s="204">
        <f>น.28!I14</f>
        <v>0</v>
      </c>
      <c r="F16" s="204">
        <f>น.28!I30</f>
        <v>0</v>
      </c>
      <c r="G16" s="213">
        <f>น.29!I15</f>
        <v>0</v>
      </c>
      <c r="H16" s="213">
        <f t="shared" si="0"/>
        <v>0</v>
      </c>
      <c r="I16" s="213">
        <f t="shared" si="1"/>
        <v>0</v>
      </c>
      <c r="J16" s="213" t="str">
        <f t="shared" si="2"/>
        <v>ควรปรับปรุง</v>
      </c>
    </row>
    <row r="17" spans="1:10" x14ac:dyDescent="0.55000000000000004">
      <c r="A17" s="60">
        <v>11</v>
      </c>
      <c r="B17" s="72">
        <f>แบบกรอก!$B$20</f>
        <v>0</v>
      </c>
      <c r="C17" s="204">
        <f>น.27!I18</f>
        <v>0</v>
      </c>
      <c r="D17" s="204">
        <f>น.27!I33</f>
        <v>0</v>
      </c>
      <c r="E17" s="204">
        <f>น.28!I15</f>
        <v>0</v>
      </c>
      <c r="F17" s="204">
        <f>น.28!I31</f>
        <v>0</v>
      </c>
      <c r="G17" s="213">
        <f>น.29!I16</f>
        <v>0</v>
      </c>
      <c r="H17" s="213">
        <f t="shared" si="0"/>
        <v>0</v>
      </c>
      <c r="I17" s="213">
        <f t="shared" si="1"/>
        <v>0</v>
      </c>
      <c r="J17" s="213" t="str">
        <f t="shared" si="2"/>
        <v>ควรปรับปรุง</v>
      </c>
    </row>
    <row r="18" spans="1:10" x14ac:dyDescent="0.55000000000000004">
      <c r="A18" s="60">
        <v>12</v>
      </c>
      <c r="B18" s="72">
        <f>แบบกรอก!$B$21</f>
        <v>0</v>
      </c>
      <c r="C18" s="204">
        <f>น.27!I19</f>
        <v>0</v>
      </c>
      <c r="D18" s="204">
        <f>น.27!I34</f>
        <v>0</v>
      </c>
      <c r="E18" s="204">
        <f>น.28!I16</f>
        <v>0</v>
      </c>
      <c r="F18" s="204">
        <f>น.28!I32</f>
        <v>0</v>
      </c>
      <c r="G18" s="213">
        <f>น.29!I17</f>
        <v>0</v>
      </c>
      <c r="H18" s="213">
        <f t="shared" si="0"/>
        <v>0</v>
      </c>
      <c r="I18" s="213">
        <f t="shared" si="1"/>
        <v>0</v>
      </c>
      <c r="J18" s="213" t="str">
        <f t="shared" si="2"/>
        <v>ควรปรับปรุง</v>
      </c>
    </row>
    <row r="19" spans="1:10" x14ac:dyDescent="0.55000000000000004">
      <c r="A19" s="60">
        <v>13</v>
      </c>
      <c r="B19" s="72"/>
      <c r="C19" s="4"/>
      <c r="D19" s="4"/>
      <c r="E19" s="4"/>
      <c r="F19" s="4"/>
      <c r="G19" s="4"/>
      <c r="H19" s="213"/>
      <c r="I19" s="213"/>
      <c r="J19" s="213"/>
    </row>
    <row r="20" spans="1:10" x14ac:dyDescent="0.55000000000000004">
      <c r="A20" s="60">
        <v>14</v>
      </c>
      <c r="B20" s="72"/>
      <c r="C20" s="4"/>
      <c r="D20" s="4"/>
      <c r="E20" s="4"/>
      <c r="F20" s="4"/>
      <c r="G20" s="4"/>
      <c r="H20" s="213"/>
      <c r="I20" s="213"/>
      <c r="J20" s="213"/>
    </row>
    <row r="21" spans="1:10" ht="27.75" customHeight="1" x14ac:dyDescent="0.55000000000000004">
      <c r="A21" s="576" t="s">
        <v>179</v>
      </c>
      <c r="B21" s="577"/>
      <c r="C21" s="56"/>
      <c r="D21" s="56"/>
      <c r="E21" s="56"/>
      <c r="F21" s="56"/>
      <c r="G21" s="56"/>
      <c r="H21" s="212"/>
      <c r="I21" s="212"/>
      <c r="J21" s="212"/>
    </row>
    <row r="24" spans="1:10" x14ac:dyDescent="0.55000000000000004">
      <c r="D24" t="s">
        <v>346</v>
      </c>
    </row>
    <row r="25" spans="1:10" x14ac:dyDescent="0.55000000000000004">
      <c r="D25" s="63" t="s">
        <v>163</v>
      </c>
      <c r="E25" s="493">
        <f>แบบกรอก!$B$22</f>
        <v>0</v>
      </c>
      <c r="F25" s="493"/>
      <c r="G25" s="493"/>
      <c r="H25" s="493"/>
      <c r="I25" t="s">
        <v>164</v>
      </c>
    </row>
    <row r="27" spans="1:10" x14ac:dyDescent="0.55000000000000004">
      <c r="D27" t="s">
        <v>347</v>
      </c>
    </row>
    <row r="28" spans="1:10" x14ac:dyDescent="0.55000000000000004">
      <c r="D28" s="63" t="s">
        <v>163</v>
      </c>
      <c r="E28" s="493">
        <f>แบบกรอก!$B$24</f>
        <v>0</v>
      </c>
      <c r="F28" s="493"/>
      <c r="G28" s="493"/>
      <c r="H28" s="493"/>
      <c r="I28" t="s">
        <v>164</v>
      </c>
    </row>
  </sheetData>
  <sheetProtection sheet="1" objects="1" scenarios="1"/>
  <mergeCells count="14">
    <mergeCell ref="A21:B21"/>
    <mergeCell ref="E25:H25"/>
    <mergeCell ref="E28:H28"/>
    <mergeCell ref="E3:F3"/>
    <mergeCell ref="G3:H3"/>
    <mergeCell ref="A1:J1"/>
    <mergeCell ref="A2:J2"/>
    <mergeCell ref="B3:C3"/>
    <mergeCell ref="C5:G5"/>
    <mergeCell ref="H5:H6"/>
    <mergeCell ref="I5:I6"/>
    <mergeCell ref="J5:J6"/>
    <mergeCell ref="B5:B6"/>
    <mergeCell ref="A5:A6"/>
  </mergeCells>
  <pageMargins left="1.1023622047244095" right="0.70866141732283472" top="0.74803149606299213" bottom="0.74803149606299213" header="0.31496062992125984" footer="0.31496062992125984"/>
  <pageSetup paperSize="9" orientation="portrait" r:id="rId1"/>
  <headerFooter>
    <oddHeader>&amp;Cหน้า 30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0:I30"/>
  <sheetViews>
    <sheetView view="pageLayout" topLeftCell="A19" zoomScaleNormal="100" workbookViewId="0">
      <selection activeCell="I25" sqref="I25"/>
    </sheetView>
  </sheetViews>
  <sheetFormatPr defaultRowHeight="24" x14ac:dyDescent="0.55000000000000004"/>
  <cols>
    <col min="2" max="2" width="7.875" customWidth="1"/>
    <col min="4" max="4" width="9.875" customWidth="1"/>
    <col min="7" max="7" width="5.5" customWidth="1"/>
  </cols>
  <sheetData>
    <row r="10" spans="1:9" ht="71.25" x14ac:dyDescent="0.55000000000000004">
      <c r="A10" s="579" t="s">
        <v>348</v>
      </c>
      <c r="B10" s="493"/>
      <c r="C10" s="493"/>
      <c r="D10" s="493"/>
      <c r="E10" s="493"/>
      <c r="F10" s="493"/>
      <c r="G10" s="493"/>
      <c r="H10" s="493"/>
      <c r="I10" s="493"/>
    </row>
    <row r="11" spans="1:9" ht="36" x14ac:dyDescent="0.55000000000000004">
      <c r="A11" s="580" t="s">
        <v>349</v>
      </c>
      <c r="B11" s="493"/>
      <c r="C11" s="493"/>
      <c r="D11" s="493"/>
      <c r="E11" s="493"/>
      <c r="F11" s="493"/>
      <c r="G11" s="493"/>
      <c r="H11" s="493"/>
      <c r="I11" s="493"/>
    </row>
    <row r="12" spans="1:9" ht="36" x14ac:dyDescent="0.55000000000000004">
      <c r="A12" s="580" t="s">
        <v>350</v>
      </c>
      <c r="B12" s="493"/>
      <c r="C12" s="493"/>
      <c r="D12" s="493"/>
      <c r="E12" s="493"/>
      <c r="F12" s="493"/>
      <c r="G12" s="493"/>
      <c r="H12" s="493"/>
      <c r="I12" s="493"/>
    </row>
    <row r="13" spans="1:9" ht="36" x14ac:dyDescent="0.55000000000000004">
      <c r="A13" s="580" t="s">
        <v>351</v>
      </c>
      <c r="B13" s="493"/>
      <c r="C13" s="493"/>
      <c r="D13" s="493"/>
      <c r="E13" s="493"/>
      <c r="F13" s="493"/>
      <c r="G13" s="493"/>
      <c r="H13" s="493"/>
      <c r="I13" s="493"/>
    </row>
    <row r="14" spans="1:9" ht="15.75" customHeight="1" x14ac:dyDescent="0.55000000000000004"/>
    <row r="15" spans="1:9" ht="42" x14ac:dyDescent="0.55000000000000004">
      <c r="A15" s="581" t="s">
        <v>352</v>
      </c>
      <c r="B15" s="581"/>
      <c r="C15" s="581"/>
      <c r="D15" s="581"/>
      <c r="E15" s="581"/>
      <c r="F15" s="581"/>
      <c r="G15" s="581"/>
      <c r="H15" s="581"/>
      <c r="I15" s="581"/>
    </row>
    <row r="16" spans="1:9" ht="30.75" x14ac:dyDescent="0.55000000000000004">
      <c r="A16" s="578" t="s">
        <v>353</v>
      </c>
      <c r="B16" s="578"/>
      <c r="C16" s="578"/>
      <c r="D16" s="578"/>
      <c r="E16" s="578"/>
      <c r="F16" s="578"/>
      <c r="G16" s="578"/>
      <c r="H16" s="578"/>
      <c r="I16" s="578"/>
    </row>
    <row r="17" spans="2:8" ht="9.75" customHeight="1" x14ac:dyDescent="0.55000000000000004"/>
    <row r="18" spans="2:8" ht="30.75" x14ac:dyDescent="0.7">
      <c r="C18" s="70" t="s">
        <v>161</v>
      </c>
      <c r="E18" s="70"/>
      <c r="F18" s="70" t="s">
        <v>162</v>
      </c>
      <c r="H18" s="70"/>
    </row>
    <row r="20" spans="2:8" ht="30" customHeight="1" x14ac:dyDescent="0.7">
      <c r="B20" s="70" t="s">
        <v>354</v>
      </c>
    </row>
    <row r="21" spans="2:8" ht="36.75" customHeight="1" x14ac:dyDescent="0.55000000000000004">
      <c r="C21" t="s">
        <v>355</v>
      </c>
    </row>
    <row r="22" spans="2:8" x14ac:dyDescent="0.55000000000000004">
      <c r="C22" t="s">
        <v>356</v>
      </c>
      <c r="D22" s="493">
        <f>แบบกรอก!$B$22</f>
        <v>0</v>
      </c>
      <c r="E22" s="493"/>
      <c r="F22" t="s">
        <v>357</v>
      </c>
    </row>
    <row r="24" spans="2:8" x14ac:dyDescent="0.55000000000000004">
      <c r="C24" t="s">
        <v>358</v>
      </c>
    </row>
    <row r="25" spans="2:8" x14ac:dyDescent="0.55000000000000004">
      <c r="C25" t="s">
        <v>356</v>
      </c>
      <c r="D25" s="493">
        <f>แบบกรอก!$B$23</f>
        <v>0</v>
      </c>
      <c r="E25" s="493"/>
      <c r="F25" t="s">
        <v>357</v>
      </c>
    </row>
    <row r="27" spans="2:8" x14ac:dyDescent="0.55000000000000004">
      <c r="C27" t="s">
        <v>359</v>
      </c>
    </row>
    <row r="28" spans="2:8" x14ac:dyDescent="0.55000000000000004">
      <c r="C28" t="s">
        <v>356</v>
      </c>
      <c r="D28" s="493">
        <f>แบบกรอก!$B$24</f>
        <v>0</v>
      </c>
      <c r="E28" s="493"/>
      <c r="F28" t="s">
        <v>357</v>
      </c>
    </row>
    <row r="29" spans="2:8" x14ac:dyDescent="0.55000000000000004">
      <c r="C29" s="493" t="s">
        <v>360</v>
      </c>
      <c r="D29" s="493"/>
      <c r="E29" s="493"/>
      <c r="F29" s="493"/>
    </row>
    <row r="30" spans="2:8" x14ac:dyDescent="0.55000000000000004">
      <c r="C30" s="493"/>
      <c r="D30" s="493"/>
      <c r="E30" s="493"/>
      <c r="F30" s="493"/>
    </row>
  </sheetData>
  <mergeCells count="11">
    <mergeCell ref="D22:E22"/>
    <mergeCell ref="D25:E25"/>
    <mergeCell ref="D28:E28"/>
    <mergeCell ref="C29:F29"/>
    <mergeCell ref="C30:F30"/>
    <mergeCell ref="A16:I16"/>
    <mergeCell ref="A10:I10"/>
    <mergeCell ref="A11:I11"/>
    <mergeCell ref="A12:I12"/>
    <mergeCell ref="A13:I13"/>
    <mergeCell ref="A15:I1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32"/>
  <sheetViews>
    <sheetView view="pageLayout" topLeftCell="A16" zoomScaleNormal="100" workbookViewId="0">
      <selection activeCell="U27" sqref="U27"/>
    </sheetView>
  </sheetViews>
  <sheetFormatPr defaultRowHeight="24" x14ac:dyDescent="0.55000000000000004"/>
  <cols>
    <col min="1" max="1" width="4" customWidth="1"/>
    <col min="2" max="2" width="16.625" customWidth="1"/>
    <col min="3" max="18" width="3.125" customWidth="1"/>
    <col min="19" max="19" width="6.375" customWidth="1"/>
    <col min="20" max="20" width="6.25" customWidth="1"/>
    <col min="21" max="21" width="7" customWidth="1"/>
    <col min="22" max="22" width="3.125" customWidth="1"/>
    <col min="23" max="24" width="2.625" customWidth="1"/>
    <col min="25" max="26" width="3.625" customWidth="1"/>
    <col min="27" max="27" width="6.625" customWidth="1"/>
  </cols>
  <sheetData>
    <row r="1" spans="1:27" x14ac:dyDescent="0.55000000000000004">
      <c r="A1" s="494" t="s">
        <v>197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493"/>
      <c r="O1" s="493"/>
      <c r="P1" s="493"/>
      <c r="Q1" s="493"/>
      <c r="R1" s="493"/>
      <c r="S1" s="493"/>
      <c r="T1" s="493"/>
      <c r="U1" s="493"/>
      <c r="V1" s="106"/>
      <c r="W1" s="106"/>
      <c r="X1" s="106"/>
      <c r="Y1" s="106"/>
      <c r="Z1" s="106"/>
      <c r="AA1" s="106"/>
    </row>
    <row r="2" spans="1:27" x14ac:dyDescent="0.55000000000000004">
      <c r="A2" s="494" t="s">
        <v>131</v>
      </c>
      <c r="B2" s="493"/>
      <c r="C2" s="493"/>
      <c r="D2" s="493"/>
      <c r="E2" s="493"/>
      <c r="F2" s="493"/>
      <c r="G2" s="493"/>
      <c r="H2" s="493"/>
      <c r="I2" s="493"/>
      <c r="J2" s="493"/>
      <c r="K2" s="493"/>
      <c r="L2" s="493"/>
      <c r="M2" s="493"/>
      <c r="N2" s="493"/>
      <c r="O2" s="493"/>
      <c r="P2" s="493"/>
      <c r="Q2" s="493"/>
      <c r="R2" s="493"/>
      <c r="S2" s="493"/>
      <c r="T2" s="493"/>
      <c r="U2" s="493"/>
      <c r="V2" s="106"/>
      <c r="W2" s="106"/>
      <c r="X2" s="106"/>
      <c r="Y2" s="106"/>
      <c r="Z2" s="106"/>
      <c r="AA2" s="106"/>
    </row>
    <row r="3" spans="1:27" x14ac:dyDescent="0.55000000000000004">
      <c r="E3" s="515" t="s">
        <v>161</v>
      </c>
      <c r="F3" s="247"/>
      <c r="G3" s="247"/>
      <c r="H3" s="247"/>
      <c r="I3" s="247"/>
      <c r="J3" s="247"/>
      <c r="K3" s="516">
        <f>แบบกรอก!$B$7</f>
        <v>0</v>
      </c>
      <c r="L3" s="516"/>
      <c r="M3" s="17"/>
      <c r="N3" s="17" t="s">
        <v>162</v>
      </c>
      <c r="O3" s="17"/>
      <c r="Q3" s="494">
        <f>แบบกรอก!$B$8</f>
        <v>0</v>
      </c>
      <c r="R3" s="494"/>
      <c r="S3" s="494"/>
      <c r="T3" s="494"/>
    </row>
    <row r="4" spans="1:27" ht="21.75" customHeight="1" x14ac:dyDescent="0.55000000000000004">
      <c r="C4" s="494" t="s">
        <v>132</v>
      </c>
      <c r="D4" s="493"/>
      <c r="E4" s="493"/>
      <c r="F4" s="493"/>
      <c r="G4" s="493"/>
      <c r="H4" s="493"/>
      <c r="I4" s="493"/>
      <c r="J4" s="493"/>
      <c r="K4" s="493"/>
      <c r="L4" s="493"/>
      <c r="M4" s="493"/>
      <c r="N4" s="493"/>
      <c r="O4" s="493"/>
      <c r="P4" s="493"/>
      <c r="Q4" s="493"/>
      <c r="R4" s="493"/>
      <c r="S4" s="493"/>
      <c r="T4" s="493"/>
      <c r="U4" s="493"/>
      <c r="V4" s="493"/>
    </row>
    <row r="5" spans="1:27" x14ac:dyDescent="0.55000000000000004">
      <c r="B5" s="53" t="s">
        <v>133</v>
      </c>
    </row>
    <row r="6" spans="1:27" x14ac:dyDescent="0.55000000000000004">
      <c r="B6" s="53" t="s">
        <v>198</v>
      </c>
    </row>
    <row r="7" spans="1:27" x14ac:dyDescent="0.55000000000000004">
      <c r="B7" s="1"/>
      <c r="C7" s="1" t="s">
        <v>199</v>
      </c>
    </row>
    <row r="8" spans="1:27" x14ac:dyDescent="0.55000000000000004">
      <c r="B8" s="1"/>
      <c r="C8" s="1" t="s">
        <v>200</v>
      </c>
    </row>
    <row r="9" spans="1:27" x14ac:dyDescent="0.55000000000000004">
      <c r="B9" s="1"/>
      <c r="C9" s="1" t="s">
        <v>201</v>
      </c>
    </row>
    <row r="10" spans="1:27" s="26" customFormat="1" ht="35.25" customHeight="1" x14ac:dyDescent="0.55000000000000004">
      <c r="B10" s="25"/>
      <c r="C10" s="25" t="s">
        <v>202</v>
      </c>
    </row>
    <row r="11" spans="1:27" ht="33.75" customHeight="1" x14ac:dyDescent="0.55000000000000004">
      <c r="A11" s="509" t="s">
        <v>139</v>
      </c>
      <c r="B11" s="520"/>
      <c r="C11" s="497" t="s">
        <v>203</v>
      </c>
      <c r="D11" s="497"/>
      <c r="E11" s="497"/>
      <c r="F11" s="497"/>
      <c r="G11" s="497" t="s">
        <v>204</v>
      </c>
      <c r="H11" s="497"/>
      <c r="I11" s="497"/>
      <c r="J11" s="497"/>
      <c r="K11" s="497" t="s">
        <v>205</v>
      </c>
      <c r="L11" s="497"/>
      <c r="M11" s="497"/>
      <c r="N11" s="497"/>
      <c r="O11" s="497" t="s">
        <v>206</v>
      </c>
      <c r="P11" s="497"/>
      <c r="Q11" s="497"/>
      <c r="R11" s="497"/>
      <c r="S11" s="517" t="s">
        <v>148</v>
      </c>
      <c r="T11" s="517" t="s">
        <v>149</v>
      </c>
      <c r="U11" s="517" t="s">
        <v>70</v>
      </c>
    </row>
    <row r="12" spans="1:27" ht="41.25" customHeight="1" x14ac:dyDescent="0.55000000000000004">
      <c r="A12" s="509"/>
      <c r="B12" s="521"/>
      <c r="C12" s="14">
        <v>1</v>
      </c>
      <c r="D12" s="14">
        <v>2</v>
      </c>
      <c r="E12" s="14">
        <v>3</v>
      </c>
      <c r="F12" s="14">
        <v>4</v>
      </c>
      <c r="G12" s="14">
        <v>1</v>
      </c>
      <c r="H12" s="14">
        <v>2</v>
      </c>
      <c r="I12" s="14">
        <v>3</v>
      </c>
      <c r="J12" s="14">
        <v>4</v>
      </c>
      <c r="K12" s="14">
        <v>1</v>
      </c>
      <c r="L12" s="14">
        <v>2</v>
      </c>
      <c r="M12" s="14">
        <v>3</v>
      </c>
      <c r="N12" s="14">
        <v>4</v>
      </c>
      <c r="O12" s="14">
        <v>1</v>
      </c>
      <c r="P12" s="14">
        <v>2</v>
      </c>
      <c r="Q12" s="14">
        <v>3</v>
      </c>
      <c r="R12" s="14">
        <v>4</v>
      </c>
      <c r="S12" s="517"/>
      <c r="T12" s="517"/>
      <c r="U12" s="517"/>
    </row>
    <row r="13" spans="1:27" x14ac:dyDescent="0.55000000000000004">
      <c r="A13" s="24">
        <v>1</v>
      </c>
      <c r="B13" s="55">
        <f>แบบกรอก!$B$10</f>
        <v>0</v>
      </c>
      <c r="C13" s="24"/>
      <c r="D13" s="24">
        <f>แบบกรอก!$C$10</f>
        <v>0</v>
      </c>
      <c r="E13" s="24"/>
      <c r="F13" s="24">
        <f>แบบกรอก!$D$10</f>
        <v>0</v>
      </c>
      <c r="G13" s="24"/>
      <c r="H13" s="24">
        <f>แบบกรอก!$E$10</f>
        <v>0</v>
      </c>
      <c r="I13" s="24"/>
      <c r="J13" s="24">
        <f>แบบกรอก!$F$10</f>
        <v>0</v>
      </c>
      <c r="K13" s="24"/>
      <c r="L13" s="24">
        <f>แบบกรอก!$G$10</f>
        <v>0</v>
      </c>
      <c r="M13" s="24"/>
      <c r="N13" s="24">
        <f>แบบกรอก!$H$10</f>
        <v>0</v>
      </c>
      <c r="O13" s="24"/>
      <c r="P13" s="24">
        <f>แบบกรอก!$I$10</f>
        <v>0</v>
      </c>
      <c r="Q13" s="24"/>
      <c r="R13" s="24">
        <f>แบบกรอก!$J$10</f>
        <v>0</v>
      </c>
      <c r="S13" s="24">
        <f>D13+F13+H13+J13+L13+N13+P13+R13</f>
        <v>0</v>
      </c>
      <c r="T13" s="24">
        <f>100/24*S13</f>
        <v>0</v>
      </c>
      <c r="U13" s="107" t="str">
        <f>IF(T13&lt;60,"ไม่ผ่าน",IF(T13&lt;70,"ผ่าน",IF(T13&lt;80,"ดี",IF(T13&gt;=80,"ดีเยี่ยม"))))</f>
        <v>ไม่ผ่าน</v>
      </c>
    </row>
    <row r="14" spans="1:27" x14ac:dyDescent="0.55000000000000004">
      <c r="A14" s="24">
        <v>2</v>
      </c>
      <c r="B14" s="72">
        <f>แบบกรอก!$B$11</f>
        <v>0</v>
      </c>
      <c r="C14" s="24"/>
      <c r="D14" s="24">
        <f>แบบกรอก!$C$11</f>
        <v>0</v>
      </c>
      <c r="E14" s="24"/>
      <c r="F14" s="24">
        <f>แบบกรอก!$D$11</f>
        <v>0</v>
      </c>
      <c r="G14" s="24"/>
      <c r="H14" s="24">
        <f>แบบกรอก!$E$11</f>
        <v>0</v>
      </c>
      <c r="I14" s="24"/>
      <c r="J14" s="24">
        <f>แบบกรอก!$F$11</f>
        <v>0</v>
      </c>
      <c r="K14" s="24"/>
      <c r="L14" s="24">
        <f>แบบกรอก!$G$11</f>
        <v>0</v>
      </c>
      <c r="M14" s="24"/>
      <c r="N14" s="24">
        <f>แบบกรอก!$H$11</f>
        <v>0</v>
      </c>
      <c r="O14" s="24"/>
      <c r="P14" s="24">
        <f>แบบกรอก!$I$11</f>
        <v>0</v>
      </c>
      <c r="Q14" s="24"/>
      <c r="R14" s="24">
        <f>แบบกรอก!$J$11</f>
        <v>0</v>
      </c>
      <c r="S14" s="107">
        <f t="shared" ref="S14:S24" si="0">D14+F14+H14+J14+L14+N14+P14+R14</f>
        <v>0</v>
      </c>
      <c r="T14" s="107">
        <f t="shared" ref="T14:T24" si="1">100/24*S14</f>
        <v>0</v>
      </c>
      <c r="U14" s="201" t="str">
        <f t="shared" ref="U14:U24" si="2">IF(T14&lt;60,"ไม่ผ่าน",IF(T14&lt;70,"ผ่าน",IF(T14&lt;80,"ดี",IF(T14&gt;=80,"ดีเยี่ยม"))))</f>
        <v>ไม่ผ่าน</v>
      </c>
    </row>
    <row r="15" spans="1:27" x14ac:dyDescent="0.55000000000000004">
      <c r="A15" s="24">
        <v>3</v>
      </c>
      <c r="B15" s="72">
        <f>แบบกรอก!$B$12</f>
        <v>0</v>
      </c>
      <c r="C15" s="24"/>
      <c r="D15" s="24">
        <f>แบบกรอก!$C$12</f>
        <v>0</v>
      </c>
      <c r="E15" s="24"/>
      <c r="F15" s="24">
        <f>แบบกรอก!$D$12</f>
        <v>0</v>
      </c>
      <c r="G15" s="24"/>
      <c r="H15" s="24">
        <f>แบบกรอก!$E$12</f>
        <v>0</v>
      </c>
      <c r="I15" s="24"/>
      <c r="J15" s="24">
        <f>แบบกรอก!$F$12</f>
        <v>0</v>
      </c>
      <c r="K15" s="24"/>
      <c r="L15" s="24">
        <f>แบบกรอก!$G$12</f>
        <v>0</v>
      </c>
      <c r="M15" s="24"/>
      <c r="N15" s="24">
        <f>แบบกรอก!$H$12</f>
        <v>0</v>
      </c>
      <c r="O15" s="24"/>
      <c r="P15" s="24">
        <f>แบบกรอก!$I$12</f>
        <v>0</v>
      </c>
      <c r="Q15" s="24"/>
      <c r="R15" s="24">
        <f>แบบกรอก!$J$12</f>
        <v>0</v>
      </c>
      <c r="S15" s="107">
        <f t="shared" si="0"/>
        <v>0</v>
      </c>
      <c r="T15" s="107">
        <f t="shared" si="1"/>
        <v>0</v>
      </c>
      <c r="U15" s="201" t="str">
        <f t="shared" si="2"/>
        <v>ไม่ผ่าน</v>
      </c>
    </row>
    <row r="16" spans="1:27" x14ac:dyDescent="0.55000000000000004">
      <c r="A16" s="24">
        <v>4</v>
      </c>
      <c r="B16" s="72">
        <f>แบบกรอก!$B$13</f>
        <v>0</v>
      </c>
      <c r="C16" s="24"/>
      <c r="D16" s="24">
        <f>แบบกรอก!$C$13</f>
        <v>0</v>
      </c>
      <c r="E16" s="24"/>
      <c r="F16" s="24">
        <f>แบบกรอก!$D$13</f>
        <v>0</v>
      </c>
      <c r="G16" s="24"/>
      <c r="H16" s="24">
        <f>แบบกรอก!$E$13</f>
        <v>0</v>
      </c>
      <c r="I16" s="24"/>
      <c r="J16" s="24">
        <f>แบบกรอก!$F$13</f>
        <v>0</v>
      </c>
      <c r="K16" s="24"/>
      <c r="L16" s="24">
        <f>แบบกรอก!$G$13</f>
        <v>0</v>
      </c>
      <c r="M16" s="24"/>
      <c r="N16" s="24">
        <f>แบบกรอก!$H$13</f>
        <v>0</v>
      </c>
      <c r="O16" s="24"/>
      <c r="P16" s="24">
        <f>แบบกรอก!$I$13</f>
        <v>0</v>
      </c>
      <c r="Q16" s="24"/>
      <c r="R16" s="24">
        <f>แบบกรอก!$J$13</f>
        <v>0</v>
      </c>
      <c r="S16" s="107">
        <f t="shared" si="0"/>
        <v>0</v>
      </c>
      <c r="T16" s="107">
        <f t="shared" si="1"/>
        <v>0</v>
      </c>
      <c r="U16" s="201" t="str">
        <f t="shared" si="2"/>
        <v>ไม่ผ่าน</v>
      </c>
    </row>
    <row r="17" spans="1:21" x14ac:dyDescent="0.55000000000000004">
      <c r="A17" s="24">
        <v>5</v>
      </c>
      <c r="B17" s="72">
        <f>แบบกรอก!$B$14</f>
        <v>0</v>
      </c>
      <c r="C17" s="24"/>
      <c r="D17" s="24">
        <f>แบบกรอก!$C$14</f>
        <v>0</v>
      </c>
      <c r="E17" s="24"/>
      <c r="F17" s="24">
        <f>แบบกรอก!$D$14</f>
        <v>0</v>
      </c>
      <c r="G17" s="24"/>
      <c r="H17" s="24">
        <f>แบบกรอก!$E$14</f>
        <v>0</v>
      </c>
      <c r="I17" s="24"/>
      <c r="J17" s="24">
        <f>แบบกรอก!$F$14</f>
        <v>0</v>
      </c>
      <c r="K17" s="24"/>
      <c r="L17" s="24">
        <f>แบบกรอก!$G$14</f>
        <v>0</v>
      </c>
      <c r="M17" s="24"/>
      <c r="N17" s="24">
        <f>แบบกรอก!$H$14</f>
        <v>0</v>
      </c>
      <c r="O17" s="24"/>
      <c r="P17" s="24">
        <f>แบบกรอก!$I$14</f>
        <v>0</v>
      </c>
      <c r="Q17" s="24"/>
      <c r="R17" s="24">
        <f>แบบกรอก!$J$14</f>
        <v>0</v>
      </c>
      <c r="S17" s="107">
        <f t="shared" si="0"/>
        <v>0</v>
      </c>
      <c r="T17" s="107">
        <f t="shared" si="1"/>
        <v>0</v>
      </c>
      <c r="U17" s="201" t="str">
        <f t="shared" si="2"/>
        <v>ไม่ผ่าน</v>
      </c>
    </row>
    <row r="18" spans="1:21" x14ac:dyDescent="0.55000000000000004">
      <c r="A18" s="24">
        <v>6</v>
      </c>
      <c r="B18" s="72">
        <f>แบบกรอก!$B$15</f>
        <v>0</v>
      </c>
      <c r="C18" s="24"/>
      <c r="D18" s="24">
        <f>แบบกรอก!$C$15</f>
        <v>0</v>
      </c>
      <c r="E18" s="24"/>
      <c r="F18" s="24">
        <f>แบบกรอก!$D$15</f>
        <v>0</v>
      </c>
      <c r="G18" s="24"/>
      <c r="H18" s="24">
        <f>แบบกรอก!$E$15</f>
        <v>0</v>
      </c>
      <c r="I18" s="24"/>
      <c r="J18" s="24">
        <f>แบบกรอก!$F$15</f>
        <v>0</v>
      </c>
      <c r="K18" s="24"/>
      <c r="L18" s="24">
        <f>แบบกรอก!$G$15</f>
        <v>0</v>
      </c>
      <c r="M18" s="24"/>
      <c r="N18" s="24">
        <f>แบบกรอก!$H$15</f>
        <v>0</v>
      </c>
      <c r="O18" s="24"/>
      <c r="P18" s="24">
        <f>แบบกรอก!$I$15</f>
        <v>0</v>
      </c>
      <c r="Q18" s="24"/>
      <c r="R18" s="24">
        <f>แบบกรอก!$J$15</f>
        <v>0</v>
      </c>
      <c r="S18" s="107">
        <f t="shared" si="0"/>
        <v>0</v>
      </c>
      <c r="T18" s="107">
        <f t="shared" si="1"/>
        <v>0</v>
      </c>
      <c r="U18" s="201" t="str">
        <f t="shared" si="2"/>
        <v>ไม่ผ่าน</v>
      </c>
    </row>
    <row r="19" spans="1:21" x14ac:dyDescent="0.55000000000000004">
      <c r="A19" s="24">
        <v>7</v>
      </c>
      <c r="B19" s="72">
        <f>แบบกรอก!$B$16</f>
        <v>0</v>
      </c>
      <c r="C19" s="24"/>
      <c r="D19" s="24">
        <f>แบบกรอก!$C$16</f>
        <v>0</v>
      </c>
      <c r="E19" s="24"/>
      <c r="F19" s="24">
        <f>แบบกรอก!$D$16</f>
        <v>0</v>
      </c>
      <c r="G19" s="24"/>
      <c r="H19" s="24">
        <f>แบบกรอก!$E$16</f>
        <v>0</v>
      </c>
      <c r="I19" s="24"/>
      <c r="J19" s="24">
        <f>แบบกรอก!$F$16</f>
        <v>0</v>
      </c>
      <c r="K19" s="24"/>
      <c r="L19" s="24">
        <f>แบบกรอก!$G$16</f>
        <v>0</v>
      </c>
      <c r="M19" s="24"/>
      <c r="N19" s="24">
        <f>แบบกรอก!$H$16</f>
        <v>0</v>
      </c>
      <c r="O19" s="24"/>
      <c r="P19" s="24">
        <f>แบบกรอก!$I$16</f>
        <v>0</v>
      </c>
      <c r="Q19" s="24"/>
      <c r="R19" s="24">
        <f>แบบกรอก!$J$16</f>
        <v>0</v>
      </c>
      <c r="S19" s="107">
        <f t="shared" si="0"/>
        <v>0</v>
      </c>
      <c r="T19" s="107">
        <f t="shared" si="1"/>
        <v>0</v>
      </c>
      <c r="U19" s="201" t="str">
        <f t="shared" si="2"/>
        <v>ไม่ผ่าน</v>
      </c>
    </row>
    <row r="20" spans="1:21" x14ac:dyDescent="0.55000000000000004">
      <c r="A20" s="24">
        <v>8</v>
      </c>
      <c r="B20" s="72">
        <f>แบบกรอก!$B$17</f>
        <v>0</v>
      </c>
      <c r="C20" s="24"/>
      <c r="D20" s="24">
        <f>แบบกรอก!$C$17</f>
        <v>0</v>
      </c>
      <c r="E20" s="24"/>
      <c r="F20" s="24">
        <f>แบบกรอก!$D$17</f>
        <v>0</v>
      </c>
      <c r="G20" s="24"/>
      <c r="H20" s="24">
        <f>แบบกรอก!$E$17</f>
        <v>0</v>
      </c>
      <c r="I20" s="24"/>
      <c r="J20" s="24">
        <f>แบบกรอก!$F$17</f>
        <v>0</v>
      </c>
      <c r="K20" s="24"/>
      <c r="L20" s="24">
        <f>แบบกรอก!$G$17</f>
        <v>0</v>
      </c>
      <c r="M20" s="24"/>
      <c r="N20" s="24">
        <f>แบบกรอก!$H$17</f>
        <v>0</v>
      </c>
      <c r="O20" s="24"/>
      <c r="P20" s="24">
        <f>แบบกรอก!$I$17</f>
        <v>0</v>
      </c>
      <c r="Q20" s="24"/>
      <c r="R20" s="24">
        <f>แบบกรอก!$J$17</f>
        <v>0</v>
      </c>
      <c r="S20" s="107">
        <f t="shared" si="0"/>
        <v>0</v>
      </c>
      <c r="T20" s="107">
        <f t="shared" si="1"/>
        <v>0</v>
      </c>
      <c r="U20" s="201" t="str">
        <f t="shared" si="2"/>
        <v>ไม่ผ่าน</v>
      </c>
    </row>
    <row r="21" spans="1:21" x14ac:dyDescent="0.55000000000000004">
      <c r="A21" s="24">
        <v>9</v>
      </c>
      <c r="B21" s="72">
        <f>แบบกรอก!$B$18</f>
        <v>0</v>
      </c>
      <c r="C21" s="24"/>
      <c r="D21" s="24">
        <f>แบบกรอก!$C$18</f>
        <v>0</v>
      </c>
      <c r="E21" s="24"/>
      <c r="F21" s="24">
        <f>แบบกรอก!$D$18</f>
        <v>0</v>
      </c>
      <c r="G21" s="24"/>
      <c r="H21" s="24">
        <f>แบบกรอก!$E$18</f>
        <v>0</v>
      </c>
      <c r="I21" s="24"/>
      <c r="J21" s="24">
        <f>แบบกรอก!$F$18</f>
        <v>0</v>
      </c>
      <c r="K21" s="24"/>
      <c r="L21" s="24">
        <f>แบบกรอก!$G$18</f>
        <v>0</v>
      </c>
      <c r="M21" s="24"/>
      <c r="N21" s="24">
        <f>แบบกรอก!$H$18</f>
        <v>0</v>
      </c>
      <c r="O21" s="24"/>
      <c r="P21" s="24">
        <f>แบบกรอก!$I$18</f>
        <v>0</v>
      </c>
      <c r="Q21" s="24"/>
      <c r="R21" s="24">
        <f>แบบกรอก!$J$18</f>
        <v>0</v>
      </c>
      <c r="S21" s="107">
        <f t="shared" si="0"/>
        <v>0</v>
      </c>
      <c r="T21" s="107">
        <f t="shared" si="1"/>
        <v>0</v>
      </c>
      <c r="U21" s="201" t="str">
        <f t="shared" si="2"/>
        <v>ไม่ผ่าน</v>
      </c>
    </row>
    <row r="22" spans="1:21" x14ac:dyDescent="0.55000000000000004">
      <c r="A22" s="24">
        <v>10</v>
      </c>
      <c r="B22" s="72">
        <f>แบบกรอก!$B$19</f>
        <v>0</v>
      </c>
      <c r="C22" s="24"/>
      <c r="D22" s="24">
        <f>แบบกรอก!$C$19</f>
        <v>0</v>
      </c>
      <c r="E22" s="24"/>
      <c r="F22" s="24">
        <f>แบบกรอก!$D$19</f>
        <v>0</v>
      </c>
      <c r="G22" s="24"/>
      <c r="H22" s="24">
        <f>แบบกรอก!$E$19</f>
        <v>0</v>
      </c>
      <c r="I22" s="24"/>
      <c r="J22" s="24">
        <f>แบบกรอก!$F$19</f>
        <v>0</v>
      </c>
      <c r="K22" s="24"/>
      <c r="L22" s="24">
        <f>แบบกรอก!$G$19</f>
        <v>0</v>
      </c>
      <c r="M22" s="24"/>
      <c r="N22" s="24">
        <f>แบบกรอก!$H$19</f>
        <v>0</v>
      </c>
      <c r="O22" s="24"/>
      <c r="P22" s="24">
        <f>แบบกรอก!$I$19</f>
        <v>0</v>
      </c>
      <c r="Q22" s="24"/>
      <c r="R22" s="24">
        <f>แบบกรอก!$J$19</f>
        <v>0</v>
      </c>
      <c r="S22" s="107">
        <f t="shared" si="0"/>
        <v>0</v>
      </c>
      <c r="T22" s="107">
        <f t="shared" si="1"/>
        <v>0</v>
      </c>
      <c r="U22" s="201" t="str">
        <f t="shared" si="2"/>
        <v>ไม่ผ่าน</v>
      </c>
    </row>
    <row r="23" spans="1:21" x14ac:dyDescent="0.55000000000000004">
      <c r="A23" s="24">
        <v>11</v>
      </c>
      <c r="B23" s="72">
        <f>แบบกรอก!$B$20</f>
        <v>0</v>
      </c>
      <c r="C23" s="24"/>
      <c r="D23" s="24">
        <f>แบบกรอก!$C$20</f>
        <v>0</v>
      </c>
      <c r="E23" s="24"/>
      <c r="F23" s="24">
        <f>แบบกรอก!$D$20</f>
        <v>0</v>
      </c>
      <c r="G23" s="24"/>
      <c r="H23" s="24">
        <f>แบบกรอก!$E$20</f>
        <v>0</v>
      </c>
      <c r="I23" s="24"/>
      <c r="J23" s="24">
        <f>แบบกรอก!$F$20</f>
        <v>0</v>
      </c>
      <c r="K23" s="24"/>
      <c r="L23" s="24">
        <f>แบบกรอก!$G$20</f>
        <v>0</v>
      </c>
      <c r="M23" s="24"/>
      <c r="N23" s="24">
        <f>แบบกรอก!$H$20</f>
        <v>0</v>
      </c>
      <c r="O23" s="24"/>
      <c r="P23" s="24">
        <f>แบบกรอก!$I$20</f>
        <v>0</v>
      </c>
      <c r="Q23" s="24"/>
      <c r="R23" s="24">
        <f>แบบกรอก!$J$20</f>
        <v>0</v>
      </c>
      <c r="S23" s="107">
        <f t="shared" si="0"/>
        <v>0</v>
      </c>
      <c r="T23" s="107">
        <f t="shared" si="1"/>
        <v>0</v>
      </c>
      <c r="U23" s="201" t="str">
        <f t="shared" si="2"/>
        <v>ไม่ผ่าน</v>
      </c>
    </row>
    <row r="24" spans="1:21" x14ac:dyDescent="0.55000000000000004">
      <c r="A24" s="24">
        <v>12</v>
      </c>
      <c r="B24" s="72">
        <f>แบบกรอก!$B$21</f>
        <v>0</v>
      </c>
      <c r="C24" s="24"/>
      <c r="D24" s="24">
        <f>แบบกรอก!$C$21</f>
        <v>0</v>
      </c>
      <c r="E24" s="24"/>
      <c r="F24" s="24">
        <f>แบบกรอก!$D$21</f>
        <v>0</v>
      </c>
      <c r="G24" s="24"/>
      <c r="H24" s="24">
        <f>แบบกรอก!$E$21</f>
        <v>0</v>
      </c>
      <c r="I24" s="24"/>
      <c r="J24" s="24">
        <f>แบบกรอก!$F$21</f>
        <v>0</v>
      </c>
      <c r="K24" s="24"/>
      <c r="L24" s="24">
        <f>แบบกรอก!$G$21</f>
        <v>0</v>
      </c>
      <c r="M24" s="24"/>
      <c r="N24" s="24">
        <f>แบบกรอก!$H$21</f>
        <v>0</v>
      </c>
      <c r="O24" s="24"/>
      <c r="P24" s="24">
        <f>แบบกรอก!$I$21</f>
        <v>0</v>
      </c>
      <c r="Q24" s="24"/>
      <c r="R24" s="24">
        <f>แบบกรอก!$J$21</f>
        <v>0</v>
      </c>
      <c r="S24" s="107">
        <f t="shared" si="0"/>
        <v>0</v>
      </c>
      <c r="T24" s="107">
        <f t="shared" si="1"/>
        <v>0</v>
      </c>
      <c r="U24" s="201" t="str">
        <f t="shared" si="2"/>
        <v>ไม่ผ่าน</v>
      </c>
    </row>
    <row r="25" spans="1:21" x14ac:dyDescent="0.55000000000000004">
      <c r="A25" s="518" t="s">
        <v>174</v>
      </c>
      <c r="B25" s="519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4"/>
    </row>
    <row r="26" spans="1:21" x14ac:dyDescent="0.55000000000000004">
      <c r="A26" s="518" t="s">
        <v>207</v>
      </c>
      <c r="B26" s="519"/>
      <c r="C26" s="4"/>
      <c r="D26" s="107"/>
      <c r="E26" s="4"/>
      <c r="F26" s="107"/>
      <c r="G26" s="4"/>
      <c r="H26" s="107"/>
      <c r="I26" s="4"/>
      <c r="J26" s="107"/>
      <c r="K26" s="4"/>
      <c r="L26" s="107"/>
      <c r="M26" s="4"/>
      <c r="N26" s="107"/>
      <c r="O26" s="4"/>
      <c r="P26" s="107"/>
      <c r="Q26" s="4"/>
      <c r="R26" s="107"/>
      <c r="S26" s="4"/>
      <c r="T26" s="4"/>
      <c r="U26" s="4"/>
    </row>
    <row r="27" spans="1:21" x14ac:dyDescent="0.55000000000000004">
      <c r="A27" s="518" t="s">
        <v>149</v>
      </c>
      <c r="B27" s="519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</row>
    <row r="28" spans="1:21" x14ac:dyDescent="0.55000000000000004">
      <c r="A28" s="518" t="s">
        <v>70</v>
      </c>
      <c r="B28" s="519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</row>
    <row r="30" spans="1:21" x14ac:dyDescent="0.55000000000000004">
      <c r="E30" t="s">
        <v>208</v>
      </c>
    </row>
    <row r="31" spans="1:21" x14ac:dyDescent="0.55000000000000004">
      <c r="F31" s="29" t="s">
        <v>163</v>
      </c>
      <c r="G31" s="493">
        <f>แบบกรอก!$B$22</f>
        <v>0</v>
      </c>
      <c r="H31" s="493"/>
      <c r="I31" s="493"/>
      <c r="J31" s="493"/>
      <c r="K31" s="493"/>
      <c r="L31" s="493"/>
      <c r="M31" s="493"/>
      <c r="N31" s="493"/>
      <c r="O31" t="s">
        <v>164</v>
      </c>
    </row>
    <row r="32" spans="1:21" x14ac:dyDescent="0.55000000000000004">
      <c r="G32" s="493" t="s">
        <v>178</v>
      </c>
      <c r="H32" s="493"/>
      <c r="I32" s="493"/>
      <c r="J32" s="493"/>
      <c r="K32" s="493"/>
      <c r="L32" s="493"/>
      <c r="M32" s="493"/>
      <c r="N32" s="493"/>
    </row>
  </sheetData>
  <sheetProtection sheet="1" objects="1" scenarios="1"/>
  <mergeCells count="21">
    <mergeCell ref="A28:B28"/>
    <mergeCell ref="G31:N31"/>
    <mergeCell ref="G32:N32"/>
    <mergeCell ref="A11:A12"/>
    <mergeCell ref="B11:B12"/>
    <mergeCell ref="S11:S12"/>
    <mergeCell ref="A25:B25"/>
    <mergeCell ref="A26:B26"/>
    <mergeCell ref="A27:B27"/>
    <mergeCell ref="C4:V4"/>
    <mergeCell ref="C11:F11"/>
    <mergeCell ref="G11:J11"/>
    <mergeCell ref="K11:N11"/>
    <mergeCell ref="O11:R11"/>
    <mergeCell ref="T11:T12"/>
    <mergeCell ref="U11:U12"/>
    <mergeCell ref="Q3:T3"/>
    <mergeCell ref="E3:J3"/>
    <mergeCell ref="K3:L3"/>
    <mergeCell ref="A1:U1"/>
    <mergeCell ref="A2:U2"/>
  </mergeCells>
  <pageMargins left="0.70866141732283472" right="0.11811023622047245" top="0.74803149606299213" bottom="0.74803149606299213" header="0.31496062992125984" footer="0.31496062992125984"/>
  <pageSetup paperSize="9" orientation="portrait" r:id="rId1"/>
  <headerFooter>
    <oddHeader>&amp;Cหน้า 3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0"/>
  <sheetViews>
    <sheetView view="pageLayout" topLeftCell="A12" zoomScaleNormal="100" workbookViewId="0">
      <selection activeCell="A23" sqref="A23:B23"/>
    </sheetView>
  </sheetViews>
  <sheetFormatPr defaultRowHeight="24" x14ac:dyDescent="0.55000000000000004"/>
  <cols>
    <col min="1" max="1" width="5.625" customWidth="1"/>
    <col min="2" max="2" width="20.5" customWidth="1"/>
    <col min="3" max="10" width="4.375" customWidth="1"/>
    <col min="11" max="11" width="5.75" customWidth="1"/>
    <col min="12" max="12" width="6.625" customWidth="1"/>
    <col min="13" max="13" width="7" customWidth="1"/>
  </cols>
  <sheetData>
    <row r="1" spans="1:13" x14ac:dyDescent="0.55000000000000004">
      <c r="A1" s="494" t="s">
        <v>197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</row>
    <row r="2" spans="1:13" x14ac:dyDescent="0.55000000000000004">
      <c r="A2" s="494" t="s">
        <v>166</v>
      </c>
      <c r="B2" s="493"/>
      <c r="C2" s="493"/>
      <c r="D2" s="493"/>
      <c r="E2" s="493"/>
      <c r="F2" s="493"/>
      <c r="G2" s="493"/>
      <c r="H2" s="493"/>
      <c r="I2" s="493"/>
      <c r="J2" s="493"/>
      <c r="K2" s="493"/>
      <c r="L2" s="493"/>
      <c r="M2" s="493"/>
    </row>
    <row r="3" spans="1:13" x14ac:dyDescent="0.55000000000000004">
      <c r="B3" s="54" t="s">
        <v>161</v>
      </c>
      <c r="D3">
        <f>แบบกรอก!$B$7</f>
        <v>0</v>
      </c>
      <c r="F3" s="494" t="s">
        <v>162</v>
      </c>
      <c r="G3" s="494"/>
      <c r="I3" s="494">
        <f>แบบกรอก!$B$8</f>
        <v>0</v>
      </c>
      <c r="J3" s="494"/>
    </row>
    <row r="5" spans="1:13" x14ac:dyDescent="0.55000000000000004">
      <c r="B5" s="53" t="s">
        <v>209</v>
      </c>
    </row>
    <row r="6" spans="1:13" x14ac:dyDescent="0.55000000000000004">
      <c r="B6" s="1" t="s">
        <v>210</v>
      </c>
    </row>
    <row r="7" spans="1:13" x14ac:dyDescent="0.55000000000000004">
      <c r="B7" s="1" t="s">
        <v>211</v>
      </c>
    </row>
    <row r="8" spans="1:13" ht="15" customHeight="1" x14ac:dyDescent="0.55000000000000004"/>
    <row r="9" spans="1:13" ht="33" customHeight="1" x14ac:dyDescent="0.55000000000000004">
      <c r="A9" s="497" t="s">
        <v>139</v>
      </c>
      <c r="B9" s="524"/>
      <c r="C9" s="497" t="s">
        <v>212</v>
      </c>
      <c r="D9" s="497"/>
      <c r="E9" s="497"/>
      <c r="F9" s="497"/>
      <c r="G9" s="497" t="s">
        <v>213</v>
      </c>
      <c r="H9" s="497"/>
      <c r="I9" s="497"/>
      <c r="J9" s="497"/>
      <c r="K9" s="522" t="s">
        <v>148</v>
      </c>
      <c r="L9" s="522" t="s">
        <v>149</v>
      </c>
      <c r="M9" s="522" t="s">
        <v>70</v>
      </c>
    </row>
    <row r="10" spans="1:13" ht="39" customHeight="1" x14ac:dyDescent="0.55000000000000004">
      <c r="A10" s="497"/>
      <c r="B10" s="524"/>
      <c r="C10" s="14">
        <v>1</v>
      </c>
      <c r="D10" s="14">
        <v>2</v>
      </c>
      <c r="E10" s="14">
        <v>3</v>
      </c>
      <c r="F10" s="14">
        <v>4</v>
      </c>
      <c r="G10" s="14">
        <v>1</v>
      </c>
      <c r="H10" s="14">
        <v>2</v>
      </c>
      <c r="I10" s="14">
        <v>3</v>
      </c>
      <c r="J10" s="14">
        <v>4</v>
      </c>
      <c r="K10" s="523"/>
      <c r="L10" s="523"/>
      <c r="M10" s="523"/>
    </row>
    <row r="11" spans="1:13" x14ac:dyDescent="0.55000000000000004">
      <c r="A11" s="24">
        <v>1</v>
      </c>
      <c r="B11" s="72">
        <f>แบบกรอก!$B$10</f>
        <v>0</v>
      </c>
      <c r="C11" s="24"/>
      <c r="D11" s="24">
        <f>แบบกรอก!$K$10</f>
        <v>0</v>
      </c>
      <c r="E11" s="24"/>
      <c r="F11" s="24">
        <f>แบบกรอก!$L$10</f>
        <v>0</v>
      </c>
      <c r="G11" s="24"/>
      <c r="H11" s="24">
        <f>แบบกรอก!$M$10</f>
        <v>0</v>
      </c>
      <c r="I11" s="24"/>
      <c r="J11" s="24">
        <f>แบบกรอก!$N$10</f>
        <v>0</v>
      </c>
      <c r="K11" s="24">
        <f>D11+F11+H11+J11</f>
        <v>0</v>
      </c>
      <c r="L11" s="24">
        <f>K11*100/12</f>
        <v>0</v>
      </c>
      <c r="M11" s="107" t="str">
        <f>IF(L11&lt;60,"ไม่ผ่าน",IF(L11&lt;70,"ผ่าน",IF(L11&lt;80,"ดี",IF(L11&gt;=80,"ดีเยี่ยม"))))</f>
        <v>ไม่ผ่าน</v>
      </c>
    </row>
    <row r="12" spans="1:13" x14ac:dyDescent="0.55000000000000004">
      <c r="A12" s="24">
        <v>2</v>
      </c>
      <c r="B12" s="72">
        <f>แบบกรอก!$B$11</f>
        <v>0</v>
      </c>
      <c r="C12" s="24"/>
      <c r="D12" s="24">
        <f>แบบกรอก!$K$11</f>
        <v>0</v>
      </c>
      <c r="E12" s="24"/>
      <c r="F12" s="24">
        <f>แบบกรอก!$L$11</f>
        <v>0</v>
      </c>
      <c r="G12" s="24"/>
      <c r="H12" s="24">
        <f>แบบกรอก!$M$11</f>
        <v>0</v>
      </c>
      <c r="I12" s="24"/>
      <c r="J12" s="24">
        <f>แบบกรอก!$N$11</f>
        <v>0</v>
      </c>
      <c r="K12" s="107">
        <f t="shared" ref="K12:K22" si="0">D12+F12+H12+J12</f>
        <v>0</v>
      </c>
      <c r="L12" s="107">
        <f t="shared" ref="L12:L22" si="1">K12*100/12</f>
        <v>0</v>
      </c>
      <c r="M12" s="201" t="str">
        <f t="shared" ref="M12:M22" si="2">IF(L12&lt;60,"ไม่ผ่าน",IF(L12&lt;70,"ผ่าน",IF(L12&lt;80,"ดี",IF(L12&gt;=80,"ดีเยี่ยม"))))</f>
        <v>ไม่ผ่าน</v>
      </c>
    </row>
    <row r="13" spans="1:13" x14ac:dyDescent="0.55000000000000004">
      <c r="A13" s="24">
        <v>3</v>
      </c>
      <c r="B13" s="72">
        <f>แบบกรอก!$B$12</f>
        <v>0</v>
      </c>
      <c r="C13" s="24"/>
      <c r="D13" s="24">
        <f>แบบกรอก!$K$12</f>
        <v>0</v>
      </c>
      <c r="E13" s="24"/>
      <c r="F13" s="24">
        <f>แบบกรอก!$L$12</f>
        <v>0</v>
      </c>
      <c r="G13" s="24"/>
      <c r="H13" s="24">
        <f>แบบกรอก!$M$12</f>
        <v>0</v>
      </c>
      <c r="I13" s="24"/>
      <c r="J13" s="24">
        <f>แบบกรอก!$N$12</f>
        <v>0</v>
      </c>
      <c r="K13" s="107">
        <f t="shared" si="0"/>
        <v>0</v>
      </c>
      <c r="L13" s="107">
        <f t="shared" si="1"/>
        <v>0</v>
      </c>
      <c r="M13" s="201" t="str">
        <f t="shared" si="2"/>
        <v>ไม่ผ่าน</v>
      </c>
    </row>
    <row r="14" spans="1:13" x14ac:dyDescent="0.55000000000000004">
      <c r="A14" s="24">
        <v>4</v>
      </c>
      <c r="B14" s="72">
        <f>แบบกรอก!$B$13</f>
        <v>0</v>
      </c>
      <c r="C14" s="24"/>
      <c r="D14" s="24">
        <f>แบบกรอก!$K$13</f>
        <v>0</v>
      </c>
      <c r="E14" s="24"/>
      <c r="F14" s="24">
        <f>แบบกรอก!$L$13</f>
        <v>0</v>
      </c>
      <c r="G14" s="24"/>
      <c r="H14" s="24">
        <f>แบบกรอก!$M$13</f>
        <v>0</v>
      </c>
      <c r="I14" s="24"/>
      <c r="J14" s="24">
        <f>แบบกรอก!$N$13</f>
        <v>0</v>
      </c>
      <c r="K14" s="107">
        <f t="shared" si="0"/>
        <v>0</v>
      </c>
      <c r="L14" s="107">
        <f t="shared" si="1"/>
        <v>0</v>
      </c>
      <c r="M14" s="201" t="str">
        <f t="shared" si="2"/>
        <v>ไม่ผ่าน</v>
      </c>
    </row>
    <row r="15" spans="1:13" x14ac:dyDescent="0.55000000000000004">
      <c r="A15" s="24">
        <v>5</v>
      </c>
      <c r="B15" s="72">
        <f>แบบกรอก!$B$14</f>
        <v>0</v>
      </c>
      <c r="C15" s="24"/>
      <c r="D15" s="24">
        <f>แบบกรอก!$K$14</f>
        <v>0</v>
      </c>
      <c r="E15" s="24"/>
      <c r="F15" s="24">
        <f>แบบกรอก!$L$14</f>
        <v>0</v>
      </c>
      <c r="G15" s="24"/>
      <c r="H15" s="24">
        <f>แบบกรอก!$M$14</f>
        <v>0</v>
      </c>
      <c r="I15" s="24"/>
      <c r="J15" s="24">
        <f>แบบกรอก!$N$14</f>
        <v>0</v>
      </c>
      <c r="K15" s="107">
        <f t="shared" si="0"/>
        <v>0</v>
      </c>
      <c r="L15" s="107">
        <f t="shared" si="1"/>
        <v>0</v>
      </c>
      <c r="M15" s="201" t="str">
        <f t="shared" si="2"/>
        <v>ไม่ผ่าน</v>
      </c>
    </row>
    <row r="16" spans="1:13" x14ac:dyDescent="0.55000000000000004">
      <c r="A16" s="24">
        <v>6</v>
      </c>
      <c r="B16" s="72">
        <f>แบบกรอก!$B$15</f>
        <v>0</v>
      </c>
      <c r="C16" s="24"/>
      <c r="D16" s="24">
        <f>แบบกรอก!$K$15</f>
        <v>0</v>
      </c>
      <c r="E16" s="24"/>
      <c r="F16" s="24">
        <f>แบบกรอก!$L$15</f>
        <v>0</v>
      </c>
      <c r="G16" s="24"/>
      <c r="H16" s="24">
        <f>แบบกรอก!$M$15</f>
        <v>0</v>
      </c>
      <c r="I16" s="24"/>
      <c r="J16" s="24">
        <f>แบบกรอก!$N$15</f>
        <v>0</v>
      </c>
      <c r="K16" s="107">
        <f t="shared" si="0"/>
        <v>0</v>
      </c>
      <c r="L16" s="107">
        <f t="shared" si="1"/>
        <v>0</v>
      </c>
      <c r="M16" s="201" t="str">
        <f t="shared" si="2"/>
        <v>ไม่ผ่าน</v>
      </c>
    </row>
    <row r="17" spans="1:13" x14ac:dyDescent="0.55000000000000004">
      <c r="A17" s="24">
        <v>7</v>
      </c>
      <c r="B17" s="72">
        <f>แบบกรอก!$B$16</f>
        <v>0</v>
      </c>
      <c r="C17" s="24"/>
      <c r="D17" s="24">
        <f>แบบกรอก!$K$16</f>
        <v>0</v>
      </c>
      <c r="E17" s="24"/>
      <c r="F17" s="24">
        <f>แบบกรอก!$L$16</f>
        <v>0</v>
      </c>
      <c r="G17" s="24"/>
      <c r="H17" s="24">
        <f>แบบกรอก!$M$16</f>
        <v>0</v>
      </c>
      <c r="I17" s="24"/>
      <c r="J17" s="24">
        <f>แบบกรอก!$N$16</f>
        <v>0</v>
      </c>
      <c r="K17" s="107">
        <f t="shared" si="0"/>
        <v>0</v>
      </c>
      <c r="L17" s="107">
        <f t="shared" si="1"/>
        <v>0</v>
      </c>
      <c r="M17" s="201" t="str">
        <f t="shared" si="2"/>
        <v>ไม่ผ่าน</v>
      </c>
    </row>
    <row r="18" spans="1:13" x14ac:dyDescent="0.55000000000000004">
      <c r="A18" s="24">
        <v>8</v>
      </c>
      <c r="B18" s="72">
        <f>แบบกรอก!$B$17</f>
        <v>0</v>
      </c>
      <c r="C18" s="24"/>
      <c r="D18" s="24">
        <f>แบบกรอก!$K$17</f>
        <v>0</v>
      </c>
      <c r="E18" s="24"/>
      <c r="F18" s="24">
        <f>แบบกรอก!$L$17</f>
        <v>0</v>
      </c>
      <c r="G18" s="24"/>
      <c r="H18" s="24">
        <f>แบบกรอก!$M$17</f>
        <v>0</v>
      </c>
      <c r="I18" s="24"/>
      <c r="J18" s="24">
        <f>แบบกรอก!$N$17</f>
        <v>0</v>
      </c>
      <c r="K18" s="107">
        <f t="shared" si="0"/>
        <v>0</v>
      </c>
      <c r="L18" s="107">
        <f t="shared" si="1"/>
        <v>0</v>
      </c>
      <c r="M18" s="201" t="str">
        <f t="shared" si="2"/>
        <v>ไม่ผ่าน</v>
      </c>
    </row>
    <row r="19" spans="1:13" x14ac:dyDescent="0.55000000000000004">
      <c r="A19" s="24">
        <v>9</v>
      </c>
      <c r="B19" s="72">
        <f>แบบกรอก!$B$18</f>
        <v>0</v>
      </c>
      <c r="C19" s="24"/>
      <c r="D19" s="24">
        <f>แบบกรอก!$K$18</f>
        <v>0</v>
      </c>
      <c r="E19" s="24"/>
      <c r="F19" s="24">
        <f>แบบกรอก!$L$18</f>
        <v>0</v>
      </c>
      <c r="G19" s="24"/>
      <c r="H19" s="24">
        <f>แบบกรอก!$M$18</f>
        <v>0</v>
      </c>
      <c r="I19" s="24"/>
      <c r="J19" s="24">
        <f>แบบกรอก!$N$18</f>
        <v>0</v>
      </c>
      <c r="K19" s="107">
        <f t="shared" si="0"/>
        <v>0</v>
      </c>
      <c r="L19" s="107">
        <f t="shared" si="1"/>
        <v>0</v>
      </c>
      <c r="M19" s="201" t="str">
        <f t="shared" si="2"/>
        <v>ไม่ผ่าน</v>
      </c>
    </row>
    <row r="20" spans="1:13" x14ac:dyDescent="0.55000000000000004">
      <c r="A20" s="24">
        <v>10</v>
      </c>
      <c r="B20" s="72">
        <f>แบบกรอก!$B$19</f>
        <v>0</v>
      </c>
      <c r="C20" s="24"/>
      <c r="D20" s="24">
        <f>แบบกรอก!$K$19</f>
        <v>0</v>
      </c>
      <c r="E20" s="24"/>
      <c r="F20" s="24">
        <f>แบบกรอก!$L$19</f>
        <v>0</v>
      </c>
      <c r="G20" s="24"/>
      <c r="H20" s="24">
        <f>แบบกรอก!$M$19</f>
        <v>0</v>
      </c>
      <c r="I20" s="24"/>
      <c r="J20" s="24">
        <f>แบบกรอก!$N$19</f>
        <v>0</v>
      </c>
      <c r="K20" s="107">
        <f t="shared" si="0"/>
        <v>0</v>
      </c>
      <c r="L20" s="107">
        <f t="shared" si="1"/>
        <v>0</v>
      </c>
      <c r="M20" s="201" t="str">
        <f t="shared" si="2"/>
        <v>ไม่ผ่าน</v>
      </c>
    </row>
    <row r="21" spans="1:13" x14ac:dyDescent="0.55000000000000004">
      <c r="A21" s="24">
        <v>11</v>
      </c>
      <c r="B21" s="72">
        <f>แบบกรอก!$B$20</f>
        <v>0</v>
      </c>
      <c r="C21" s="24"/>
      <c r="D21" s="24">
        <f>แบบกรอก!$K$20</f>
        <v>0</v>
      </c>
      <c r="E21" s="24"/>
      <c r="F21" s="24">
        <f>แบบกรอก!$L$20</f>
        <v>0</v>
      </c>
      <c r="G21" s="24"/>
      <c r="H21" s="24">
        <f>แบบกรอก!$M$20</f>
        <v>0</v>
      </c>
      <c r="I21" s="24"/>
      <c r="J21" s="24">
        <f>แบบกรอก!$N$20</f>
        <v>0</v>
      </c>
      <c r="K21" s="107">
        <f t="shared" si="0"/>
        <v>0</v>
      </c>
      <c r="L21" s="107">
        <f t="shared" si="1"/>
        <v>0</v>
      </c>
      <c r="M21" s="201" t="str">
        <f t="shared" si="2"/>
        <v>ไม่ผ่าน</v>
      </c>
    </row>
    <row r="22" spans="1:13" x14ac:dyDescent="0.55000000000000004">
      <c r="A22" s="24">
        <v>12</v>
      </c>
      <c r="B22" s="72">
        <f>แบบกรอก!$B$21</f>
        <v>0</v>
      </c>
      <c r="C22" s="24"/>
      <c r="D22" s="24">
        <f>แบบกรอก!$K$21</f>
        <v>0</v>
      </c>
      <c r="E22" s="24"/>
      <c r="F22" s="24">
        <f>แบบกรอก!$L$21</f>
        <v>0</v>
      </c>
      <c r="G22" s="24"/>
      <c r="H22" s="24">
        <f>แบบกรอก!$M$21</f>
        <v>0</v>
      </c>
      <c r="I22" s="24"/>
      <c r="J22" s="24">
        <f>แบบกรอก!$N$21</f>
        <v>0</v>
      </c>
      <c r="K22" s="107">
        <f t="shared" si="0"/>
        <v>0</v>
      </c>
      <c r="L22" s="107">
        <f t="shared" si="1"/>
        <v>0</v>
      </c>
      <c r="M22" s="201" t="str">
        <f t="shared" si="2"/>
        <v>ไม่ผ่าน</v>
      </c>
    </row>
    <row r="23" spans="1:13" x14ac:dyDescent="0.55000000000000004">
      <c r="A23" s="518" t="s">
        <v>174</v>
      </c>
      <c r="B23" s="512"/>
      <c r="C23" s="16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 x14ac:dyDescent="0.55000000000000004">
      <c r="A24" s="518" t="s">
        <v>207</v>
      </c>
      <c r="B24" s="512"/>
      <c r="C24" s="16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1:13" x14ac:dyDescent="0.55000000000000004">
      <c r="A25" s="518" t="s">
        <v>149</v>
      </c>
      <c r="B25" s="512"/>
      <c r="C25" s="16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pans="1:13" x14ac:dyDescent="0.55000000000000004">
      <c r="A26" s="518" t="s">
        <v>70</v>
      </c>
      <c r="B26" s="512"/>
      <c r="C26" s="16"/>
      <c r="D26" s="4"/>
      <c r="E26" s="4"/>
      <c r="F26" s="4"/>
      <c r="G26" s="4"/>
      <c r="H26" s="4"/>
      <c r="I26" s="4"/>
      <c r="J26" s="4"/>
      <c r="K26" s="4"/>
      <c r="L26" s="4"/>
      <c r="M26" s="4"/>
    </row>
    <row r="28" spans="1:13" x14ac:dyDescent="0.55000000000000004">
      <c r="C28" t="s">
        <v>214</v>
      </c>
    </row>
    <row r="29" spans="1:13" x14ac:dyDescent="0.55000000000000004">
      <c r="C29" s="29" t="s">
        <v>163</v>
      </c>
      <c r="D29" s="493">
        <f>แบบกรอก!$B$22</f>
        <v>0</v>
      </c>
      <c r="E29" s="493"/>
      <c r="F29" s="493"/>
      <c r="G29" s="493"/>
      <c r="H29" s="493"/>
      <c r="I29" s="55" t="s">
        <v>164</v>
      </c>
    </row>
    <row r="30" spans="1:13" x14ac:dyDescent="0.55000000000000004">
      <c r="D30" s="494" t="s">
        <v>178</v>
      </c>
      <c r="E30" s="494"/>
      <c r="F30" s="494"/>
      <c r="G30" s="494"/>
      <c r="H30" s="494"/>
    </row>
  </sheetData>
  <sheetProtection sheet="1" objects="1" scenarios="1"/>
  <mergeCells count="17">
    <mergeCell ref="D30:H30"/>
    <mergeCell ref="A23:B23"/>
    <mergeCell ref="A24:B24"/>
    <mergeCell ref="A25:B25"/>
    <mergeCell ref="A26:B26"/>
    <mergeCell ref="D29:H29"/>
    <mergeCell ref="M9:M10"/>
    <mergeCell ref="A1:M1"/>
    <mergeCell ref="A2:M2"/>
    <mergeCell ref="F3:G3"/>
    <mergeCell ref="I3:J3"/>
    <mergeCell ref="C9:F9"/>
    <mergeCell ref="G9:J9"/>
    <mergeCell ref="A9:A10"/>
    <mergeCell ref="B9:B10"/>
    <mergeCell ref="K9:K10"/>
    <mergeCell ref="L9:L10"/>
  </mergeCells>
  <pageMargins left="0.7" right="0.7" top="0.75" bottom="0.75" header="0.3" footer="0.3"/>
  <pageSetup paperSize="9" orientation="portrait" r:id="rId1"/>
  <headerFooter>
    <oddHeader>&amp;Cหน้า 4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2"/>
  <sheetViews>
    <sheetView view="pageLayout" topLeftCell="A14" zoomScaleNormal="100" workbookViewId="0">
      <selection activeCell="B21" sqref="B21"/>
    </sheetView>
  </sheetViews>
  <sheetFormatPr defaultRowHeight="24" x14ac:dyDescent="0.55000000000000004"/>
  <cols>
    <col min="1" max="1" width="6.625" style="23" customWidth="1"/>
    <col min="2" max="2" width="27.25" customWidth="1"/>
    <col min="3" max="9" width="6.625" customWidth="1"/>
  </cols>
  <sheetData>
    <row r="1" spans="1:9" x14ac:dyDescent="0.55000000000000004">
      <c r="A1" s="494" t="s">
        <v>197</v>
      </c>
      <c r="B1" s="493"/>
      <c r="C1" s="493"/>
      <c r="D1" s="493"/>
      <c r="E1" s="493"/>
      <c r="F1" s="493"/>
      <c r="G1" s="493"/>
      <c r="H1" s="493"/>
      <c r="I1" s="493"/>
    </row>
    <row r="2" spans="1:9" x14ac:dyDescent="0.55000000000000004">
      <c r="A2" s="494" t="s">
        <v>166</v>
      </c>
      <c r="B2" s="493"/>
      <c r="C2" s="493"/>
      <c r="D2" s="493"/>
      <c r="E2" s="493"/>
      <c r="F2" s="493"/>
      <c r="G2" s="493"/>
      <c r="H2" s="493"/>
      <c r="I2" s="493"/>
    </row>
    <row r="3" spans="1:9" x14ac:dyDescent="0.55000000000000004">
      <c r="B3" s="54" t="s">
        <v>161</v>
      </c>
      <c r="C3">
        <f>แบบกรอก!$B$7</f>
        <v>0</v>
      </c>
      <c r="D3" s="494" t="s">
        <v>162</v>
      </c>
      <c r="E3" s="493"/>
      <c r="F3" s="494">
        <f>แบบกรอก!$B$8</f>
        <v>0</v>
      </c>
      <c r="G3" s="494"/>
    </row>
    <row r="5" spans="1:9" x14ac:dyDescent="0.55000000000000004">
      <c r="B5" s="53" t="s">
        <v>215</v>
      </c>
    </row>
    <row r="6" spans="1:9" x14ac:dyDescent="0.55000000000000004">
      <c r="B6" s="1" t="s">
        <v>216</v>
      </c>
    </row>
    <row r="8" spans="1:9" ht="34.5" customHeight="1" x14ac:dyDescent="0.55000000000000004">
      <c r="A8" s="497" t="s">
        <v>139</v>
      </c>
      <c r="B8" s="524"/>
      <c r="C8" s="497" t="s">
        <v>217</v>
      </c>
      <c r="D8" s="497"/>
      <c r="E8" s="497"/>
      <c r="F8" s="497"/>
      <c r="G8" s="517" t="s">
        <v>148</v>
      </c>
      <c r="H8" s="517" t="s">
        <v>149</v>
      </c>
      <c r="I8" s="517" t="s">
        <v>70</v>
      </c>
    </row>
    <row r="9" spans="1:9" ht="38.25" customHeight="1" x14ac:dyDescent="0.55000000000000004">
      <c r="A9" s="497"/>
      <c r="B9" s="524"/>
      <c r="C9" s="15">
        <v>1</v>
      </c>
      <c r="D9" s="15">
        <v>2</v>
      </c>
      <c r="E9" s="15">
        <v>3</v>
      </c>
      <c r="F9" s="15">
        <v>4</v>
      </c>
      <c r="G9" s="517"/>
      <c r="H9" s="517"/>
      <c r="I9" s="517"/>
    </row>
    <row r="10" spans="1:9" x14ac:dyDescent="0.55000000000000004">
      <c r="A10" s="24">
        <v>1</v>
      </c>
      <c r="B10" s="72">
        <f>แบบกรอก!$B$10</f>
        <v>0</v>
      </c>
      <c r="C10" s="4"/>
      <c r="D10" s="107">
        <f>แบบกรอก!$O$10</f>
        <v>0</v>
      </c>
      <c r="E10" s="107"/>
      <c r="F10" s="107">
        <f>แบบกรอก!$P$10</f>
        <v>0</v>
      </c>
      <c r="G10" s="107">
        <f>D10+F10</f>
        <v>0</v>
      </c>
      <c r="H10" s="107">
        <f>G10*100/6</f>
        <v>0</v>
      </c>
      <c r="I10" s="107" t="str">
        <f>IF(H10&lt;60,"ไม่ผ่าน",IF(H10&lt;70,"ผ่าน",IF(H10&lt;80,"ดี",IF(H10&gt;=80,"ดีเยี่ยม"))))</f>
        <v>ไม่ผ่าน</v>
      </c>
    </row>
    <row r="11" spans="1:9" x14ac:dyDescent="0.55000000000000004">
      <c r="A11" s="24">
        <v>2</v>
      </c>
      <c r="B11" s="72">
        <f>แบบกรอก!$B$11</f>
        <v>0</v>
      </c>
      <c r="C11" s="4"/>
      <c r="D11" s="107">
        <f>แบบกรอก!$O$11</f>
        <v>0</v>
      </c>
      <c r="E11" s="107"/>
      <c r="F11" s="107">
        <f>แบบกรอก!$P$11</f>
        <v>0</v>
      </c>
      <c r="G11" s="107">
        <f t="shared" ref="G11:G21" si="0">D11+F11</f>
        <v>0</v>
      </c>
      <c r="H11" s="107">
        <f t="shared" ref="H11:H21" si="1">G11*100/6</f>
        <v>0</v>
      </c>
      <c r="I11" s="201" t="str">
        <f t="shared" ref="I11:I21" si="2">IF(H11&lt;60,"ไม่ผ่าน",IF(H11&lt;70,"ผ่าน",IF(H11&lt;80,"ดี",IF(H11&gt;=80,"ดีเยี่ยม"))))</f>
        <v>ไม่ผ่าน</v>
      </c>
    </row>
    <row r="12" spans="1:9" x14ac:dyDescent="0.55000000000000004">
      <c r="A12" s="24">
        <v>3</v>
      </c>
      <c r="B12" s="72">
        <f>แบบกรอก!$B$12</f>
        <v>0</v>
      </c>
      <c r="C12" s="4"/>
      <c r="D12" s="107">
        <f>แบบกรอก!$O$12</f>
        <v>0</v>
      </c>
      <c r="E12" s="107"/>
      <c r="F12" s="107">
        <f>แบบกรอก!$P$12</f>
        <v>0</v>
      </c>
      <c r="G12" s="107">
        <f t="shared" si="0"/>
        <v>0</v>
      </c>
      <c r="H12" s="107">
        <f t="shared" si="1"/>
        <v>0</v>
      </c>
      <c r="I12" s="201" t="str">
        <f t="shared" si="2"/>
        <v>ไม่ผ่าน</v>
      </c>
    </row>
    <row r="13" spans="1:9" x14ac:dyDescent="0.55000000000000004">
      <c r="A13" s="24">
        <v>4</v>
      </c>
      <c r="B13" s="72">
        <f>แบบกรอก!$B$13</f>
        <v>0</v>
      </c>
      <c r="C13" s="4"/>
      <c r="D13" s="107">
        <f>แบบกรอก!$O$13</f>
        <v>0</v>
      </c>
      <c r="E13" s="107"/>
      <c r="F13" s="107">
        <f>แบบกรอก!$P$13</f>
        <v>0</v>
      </c>
      <c r="G13" s="107">
        <f t="shared" si="0"/>
        <v>0</v>
      </c>
      <c r="H13" s="107">
        <f t="shared" si="1"/>
        <v>0</v>
      </c>
      <c r="I13" s="201" t="str">
        <f t="shared" si="2"/>
        <v>ไม่ผ่าน</v>
      </c>
    </row>
    <row r="14" spans="1:9" x14ac:dyDescent="0.55000000000000004">
      <c r="A14" s="24">
        <v>5</v>
      </c>
      <c r="B14" s="72">
        <f>แบบกรอก!$B$14</f>
        <v>0</v>
      </c>
      <c r="C14" s="4"/>
      <c r="D14" s="107">
        <f>แบบกรอก!$O$14</f>
        <v>0</v>
      </c>
      <c r="E14" s="107"/>
      <c r="F14" s="107">
        <f>แบบกรอก!$P$14</f>
        <v>0</v>
      </c>
      <c r="G14" s="107">
        <f t="shared" si="0"/>
        <v>0</v>
      </c>
      <c r="H14" s="107">
        <f t="shared" si="1"/>
        <v>0</v>
      </c>
      <c r="I14" s="201" t="str">
        <f t="shared" si="2"/>
        <v>ไม่ผ่าน</v>
      </c>
    </row>
    <row r="15" spans="1:9" x14ac:dyDescent="0.55000000000000004">
      <c r="A15" s="24">
        <v>6</v>
      </c>
      <c r="B15" s="72">
        <f>แบบกรอก!$B$15</f>
        <v>0</v>
      </c>
      <c r="C15" s="4"/>
      <c r="D15" s="107">
        <f>แบบกรอก!$O$15</f>
        <v>0</v>
      </c>
      <c r="E15" s="107"/>
      <c r="F15" s="107">
        <f>แบบกรอก!$P$15</f>
        <v>0</v>
      </c>
      <c r="G15" s="107">
        <f t="shared" si="0"/>
        <v>0</v>
      </c>
      <c r="H15" s="107">
        <f t="shared" si="1"/>
        <v>0</v>
      </c>
      <c r="I15" s="201" t="str">
        <f t="shared" si="2"/>
        <v>ไม่ผ่าน</v>
      </c>
    </row>
    <row r="16" spans="1:9" x14ac:dyDescent="0.55000000000000004">
      <c r="A16" s="24">
        <v>7</v>
      </c>
      <c r="B16" s="72">
        <f>แบบกรอก!$B$16</f>
        <v>0</v>
      </c>
      <c r="C16" s="4"/>
      <c r="D16" s="107">
        <f>แบบกรอก!$O$16</f>
        <v>0</v>
      </c>
      <c r="E16" s="107"/>
      <c r="F16" s="107">
        <f>แบบกรอก!$P$16</f>
        <v>0</v>
      </c>
      <c r="G16" s="107">
        <f t="shared" si="0"/>
        <v>0</v>
      </c>
      <c r="H16" s="107">
        <f t="shared" si="1"/>
        <v>0</v>
      </c>
      <c r="I16" s="201" t="str">
        <f t="shared" si="2"/>
        <v>ไม่ผ่าน</v>
      </c>
    </row>
    <row r="17" spans="1:9" x14ac:dyDescent="0.55000000000000004">
      <c r="A17" s="24">
        <v>8</v>
      </c>
      <c r="B17" s="72">
        <f>แบบกรอก!$B$17</f>
        <v>0</v>
      </c>
      <c r="C17" s="4"/>
      <c r="D17" s="107">
        <f>แบบกรอก!$O$17</f>
        <v>0</v>
      </c>
      <c r="E17" s="107"/>
      <c r="F17" s="107">
        <f>แบบกรอก!$P$17</f>
        <v>0</v>
      </c>
      <c r="G17" s="107">
        <f t="shared" si="0"/>
        <v>0</v>
      </c>
      <c r="H17" s="107">
        <f t="shared" si="1"/>
        <v>0</v>
      </c>
      <c r="I17" s="201" t="str">
        <f t="shared" si="2"/>
        <v>ไม่ผ่าน</v>
      </c>
    </row>
    <row r="18" spans="1:9" x14ac:dyDescent="0.55000000000000004">
      <c r="A18" s="24">
        <v>9</v>
      </c>
      <c r="B18" s="72">
        <f>แบบกรอก!$B$18</f>
        <v>0</v>
      </c>
      <c r="C18" s="4"/>
      <c r="D18" s="107">
        <f>แบบกรอก!$O$18</f>
        <v>0</v>
      </c>
      <c r="E18" s="107"/>
      <c r="F18" s="107">
        <f>แบบกรอก!$P$18</f>
        <v>0</v>
      </c>
      <c r="G18" s="107">
        <f t="shared" si="0"/>
        <v>0</v>
      </c>
      <c r="H18" s="107">
        <f t="shared" si="1"/>
        <v>0</v>
      </c>
      <c r="I18" s="201" t="str">
        <f t="shared" si="2"/>
        <v>ไม่ผ่าน</v>
      </c>
    </row>
    <row r="19" spans="1:9" x14ac:dyDescent="0.55000000000000004">
      <c r="A19" s="24">
        <v>10</v>
      </c>
      <c r="B19" s="72">
        <f>แบบกรอก!$B$19</f>
        <v>0</v>
      </c>
      <c r="C19" s="4"/>
      <c r="D19" s="107">
        <f>แบบกรอก!$O$19</f>
        <v>0</v>
      </c>
      <c r="E19" s="107"/>
      <c r="F19" s="107">
        <f>แบบกรอก!$P$19</f>
        <v>0</v>
      </c>
      <c r="G19" s="107">
        <f t="shared" si="0"/>
        <v>0</v>
      </c>
      <c r="H19" s="107">
        <f t="shared" si="1"/>
        <v>0</v>
      </c>
      <c r="I19" s="201" t="str">
        <f t="shared" si="2"/>
        <v>ไม่ผ่าน</v>
      </c>
    </row>
    <row r="20" spans="1:9" x14ac:dyDescent="0.55000000000000004">
      <c r="A20" s="24">
        <v>11</v>
      </c>
      <c r="B20" s="72">
        <f>แบบกรอก!$B$20</f>
        <v>0</v>
      </c>
      <c r="C20" s="4"/>
      <c r="D20" s="107">
        <f>แบบกรอก!$O$20</f>
        <v>0</v>
      </c>
      <c r="E20" s="107"/>
      <c r="F20" s="107">
        <f>แบบกรอก!$P$20</f>
        <v>0</v>
      </c>
      <c r="G20" s="107">
        <f t="shared" si="0"/>
        <v>0</v>
      </c>
      <c r="H20" s="107">
        <f t="shared" si="1"/>
        <v>0</v>
      </c>
      <c r="I20" s="201" t="str">
        <f t="shared" si="2"/>
        <v>ไม่ผ่าน</v>
      </c>
    </row>
    <row r="21" spans="1:9" x14ac:dyDescent="0.55000000000000004">
      <c r="A21" s="24">
        <v>12</v>
      </c>
      <c r="B21" s="72">
        <f>แบบกรอก!$B$21</f>
        <v>0</v>
      </c>
      <c r="C21" s="4"/>
      <c r="D21" s="107">
        <f>แบบกรอก!$O$21</f>
        <v>0</v>
      </c>
      <c r="E21" s="107"/>
      <c r="F21" s="107">
        <f>แบบกรอก!$P$21</f>
        <v>0</v>
      </c>
      <c r="G21" s="107">
        <f t="shared" si="0"/>
        <v>0</v>
      </c>
      <c r="H21" s="107">
        <f t="shared" si="1"/>
        <v>0</v>
      </c>
      <c r="I21" s="201" t="str">
        <f t="shared" si="2"/>
        <v>ไม่ผ่าน</v>
      </c>
    </row>
    <row r="22" spans="1:9" x14ac:dyDescent="0.55000000000000004">
      <c r="A22" s="24">
        <v>13</v>
      </c>
      <c r="B22" s="4"/>
      <c r="C22" s="4"/>
      <c r="D22" s="4"/>
      <c r="E22" s="4"/>
      <c r="F22" s="4"/>
      <c r="G22" s="4"/>
      <c r="H22" s="4"/>
      <c r="I22" s="4"/>
    </row>
    <row r="23" spans="1:9" x14ac:dyDescent="0.55000000000000004">
      <c r="A23" s="24">
        <v>14</v>
      </c>
      <c r="B23" s="4"/>
      <c r="C23" s="4"/>
      <c r="D23" s="4"/>
      <c r="E23" s="4"/>
      <c r="F23" s="4"/>
      <c r="G23" s="4"/>
      <c r="H23" s="4"/>
      <c r="I23" s="4"/>
    </row>
    <row r="24" spans="1:9" x14ac:dyDescent="0.55000000000000004">
      <c r="A24" s="24">
        <v>15</v>
      </c>
      <c r="B24" s="4"/>
      <c r="C24" s="4"/>
      <c r="D24" s="4"/>
      <c r="E24" s="4"/>
      <c r="F24" s="4"/>
      <c r="G24" s="4"/>
      <c r="H24" s="4"/>
      <c r="I24" s="4"/>
    </row>
    <row r="25" spans="1:9" x14ac:dyDescent="0.55000000000000004">
      <c r="A25" s="518" t="s">
        <v>174</v>
      </c>
      <c r="B25" s="512"/>
      <c r="C25" s="4"/>
      <c r="D25" s="4"/>
      <c r="E25" s="4"/>
      <c r="F25" s="4"/>
      <c r="G25" s="4"/>
      <c r="H25" s="4"/>
      <c r="I25" s="4"/>
    </row>
    <row r="26" spans="1:9" x14ac:dyDescent="0.55000000000000004">
      <c r="A26" s="518" t="s">
        <v>207</v>
      </c>
      <c r="B26" s="512"/>
      <c r="C26" s="4"/>
      <c r="D26" s="4"/>
      <c r="E26" s="4"/>
      <c r="F26" s="4"/>
      <c r="G26" s="4"/>
      <c r="H26" s="4"/>
      <c r="I26" s="4"/>
    </row>
    <row r="27" spans="1:9" x14ac:dyDescent="0.55000000000000004">
      <c r="A27" s="518" t="s">
        <v>149</v>
      </c>
      <c r="B27" s="512"/>
      <c r="C27" s="4"/>
      <c r="D27" s="4"/>
      <c r="E27" s="4"/>
      <c r="F27" s="4"/>
      <c r="G27" s="4"/>
      <c r="H27" s="4"/>
      <c r="I27" s="4"/>
    </row>
    <row r="28" spans="1:9" x14ac:dyDescent="0.55000000000000004">
      <c r="A28" s="518" t="s">
        <v>70</v>
      </c>
      <c r="B28" s="512"/>
      <c r="C28" s="4"/>
      <c r="D28" s="4"/>
      <c r="E28" s="4"/>
      <c r="F28" s="4"/>
      <c r="G28" s="4"/>
      <c r="H28" s="4"/>
      <c r="I28" s="4"/>
    </row>
    <row r="30" spans="1:9" x14ac:dyDescent="0.55000000000000004">
      <c r="B30" s="54" t="s">
        <v>218</v>
      </c>
      <c r="C30" t="s">
        <v>219</v>
      </c>
    </row>
    <row r="31" spans="1:9" x14ac:dyDescent="0.55000000000000004">
      <c r="B31" s="29" t="s">
        <v>163</v>
      </c>
      <c r="C31" s="493">
        <f>แบบกรอก!$B$22</f>
        <v>0</v>
      </c>
      <c r="D31" s="493"/>
      <c r="E31" s="493"/>
      <c r="F31" s="493"/>
      <c r="G31" t="s">
        <v>164</v>
      </c>
    </row>
    <row r="32" spans="1:9" x14ac:dyDescent="0.55000000000000004">
      <c r="C32" s="494" t="s">
        <v>178</v>
      </c>
      <c r="D32" s="493"/>
      <c r="E32" s="493"/>
      <c r="F32" s="493"/>
    </row>
  </sheetData>
  <sheetProtection sheet="1" objects="1" scenarios="1"/>
  <mergeCells count="16">
    <mergeCell ref="C32:F32"/>
    <mergeCell ref="A1:I1"/>
    <mergeCell ref="A2:I2"/>
    <mergeCell ref="D3:E3"/>
    <mergeCell ref="F3:G3"/>
    <mergeCell ref="C8:F8"/>
    <mergeCell ref="A8:A9"/>
    <mergeCell ref="B8:B9"/>
    <mergeCell ref="G8:G9"/>
    <mergeCell ref="H8:H9"/>
    <mergeCell ref="I8:I9"/>
    <mergeCell ref="A25:B25"/>
    <mergeCell ref="A26:B26"/>
    <mergeCell ref="A27:B27"/>
    <mergeCell ref="A28:B28"/>
    <mergeCell ref="C31:F31"/>
  </mergeCells>
  <pageMargins left="0.7" right="0.7" top="0.75" bottom="0.75" header="0.3" footer="0.3"/>
  <pageSetup paperSize="9" orientation="portrait" r:id="rId1"/>
  <headerFooter>
    <oddHeader>&amp;Cหน้า 5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4"/>
  <sheetViews>
    <sheetView view="pageLayout" topLeftCell="A7" zoomScaleNormal="100" workbookViewId="0">
      <selection activeCell="B24" sqref="B24"/>
    </sheetView>
  </sheetViews>
  <sheetFormatPr defaultRowHeight="24" x14ac:dyDescent="0.55000000000000004"/>
  <cols>
    <col min="1" max="1" width="5.625" style="23" customWidth="1"/>
    <col min="2" max="2" width="21.125" customWidth="1"/>
    <col min="3" max="10" width="4.875" customWidth="1"/>
    <col min="11" max="11" width="5.625" customWidth="1"/>
    <col min="12" max="12" width="7.125" customWidth="1"/>
    <col min="13" max="13" width="5.625" customWidth="1"/>
  </cols>
  <sheetData>
    <row r="1" spans="1:13" x14ac:dyDescent="0.55000000000000004">
      <c r="A1" s="494" t="s">
        <v>197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</row>
    <row r="2" spans="1:13" x14ac:dyDescent="0.55000000000000004">
      <c r="A2" s="494" t="s">
        <v>166</v>
      </c>
      <c r="B2" s="493"/>
      <c r="C2" s="493"/>
      <c r="D2" s="493"/>
      <c r="E2" s="493"/>
      <c r="F2" s="493"/>
      <c r="G2" s="493"/>
      <c r="H2" s="493"/>
      <c r="I2" s="493"/>
      <c r="J2" s="493"/>
      <c r="K2" s="493"/>
      <c r="L2" s="493"/>
      <c r="M2" s="493"/>
    </row>
    <row r="3" spans="1:13" x14ac:dyDescent="0.55000000000000004">
      <c r="B3" s="54" t="s">
        <v>161</v>
      </c>
      <c r="D3">
        <f>แบบกรอก!$B$7</f>
        <v>0</v>
      </c>
      <c r="F3" s="28" t="s">
        <v>162</v>
      </c>
      <c r="H3" s="494">
        <f>แบบกรอก!$B$8</f>
        <v>0</v>
      </c>
      <c r="I3" s="494"/>
      <c r="J3" s="494"/>
    </row>
    <row r="4" spans="1:13" ht="13.5" customHeight="1" x14ac:dyDescent="0.55000000000000004"/>
    <row r="5" spans="1:13" x14ac:dyDescent="0.55000000000000004">
      <c r="B5" s="53" t="s">
        <v>220</v>
      </c>
    </row>
    <row r="6" spans="1:13" x14ac:dyDescent="0.55000000000000004">
      <c r="B6" s="1" t="s">
        <v>221</v>
      </c>
    </row>
    <row r="7" spans="1:13" x14ac:dyDescent="0.55000000000000004">
      <c r="B7" s="1" t="s">
        <v>222</v>
      </c>
    </row>
    <row r="8" spans="1:13" x14ac:dyDescent="0.55000000000000004">
      <c r="B8" s="1" t="s">
        <v>223</v>
      </c>
    </row>
    <row r="9" spans="1:13" ht="10.5" customHeight="1" x14ac:dyDescent="0.55000000000000004"/>
    <row r="10" spans="1:13" ht="45.75" customHeight="1" x14ac:dyDescent="0.55000000000000004">
      <c r="A10" s="497" t="s">
        <v>139</v>
      </c>
      <c r="B10" s="524"/>
      <c r="C10" s="497" t="s">
        <v>224</v>
      </c>
      <c r="D10" s="497"/>
      <c r="E10" s="497"/>
      <c r="F10" s="497"/>
      <c r="G10" s="497" t="s">
        <v>225</v>
      </c>
      <c r="H10" s="497"/>
      <c r="I10" s="497"/>
      <c r="J10" s="497"/>
      <c r="K10" s="517" t="s">
        <v>148</v>
      </c>
      <c r="L10" s="517" t="s">
        <v>149</v>
      </c>
      <c r="M10" s="517" t="s">
        <v>70</v>
      </c>
    </row>
    <row r="11" spans="1:13" ht="45.75" customHeight="1" x14ac:dyDescent="0.55000000000000004">
      <c r="A11" s="497"/>
      <c r="B11" s="524"/>
      <c r="C11" s="15">
        <v>1</v>
      </c>
      <c r="D11" s="15">
        <v>2</v>
      </c>
      <c r="E11" s="15">
        <v>3</v>
      </c>
      <c r="F11" s="15">
        <v>4</v>
      </c>
      <c r="G11" s="15">
        <v>1</v>
      </c>
      <c r="H11" s="15">
        <v>2</v>
      </c>
      <c r="I11" s="15">
        <v>3</v>
      </c>
      <c r="J11" s="15">
        <v>4</v>
      </c>
      <c r="K11" s="517"/>
      <c r="L11" s="517"/>
      <c r="M11" s="517"/>
    </row>
    <row r="12" spans="1:13" x14ac:dyDescent="0.55000000000000004">
      <c r="A12" s="24">
        <v>1</v>
      </c>
      <c r="B12" s="72">
        <f>แบบกรอก!$B$10</f>
        <v>0</v>
      </c>
      <c r="C12" s="107"/>
      <c r="D12" s="107">
        <f>แบบกรอก!$Q$10</f>
        <v>0</v>
      </c>
      <c r="E12" s="107"/>
      <c r="F12" s="107">
        <f>แบบกรอก!$R$10</f>
        <v>0</v>
      </c>
      <c r="G12" s="107"/>
      <c r="H12" s="107">
        <f>แบบกรอก!$S$10</f>
        <v>0</v>
      </c>
      <c r="I12" s="107"/>
      <c r="J12" s="107">
        <f>แบบกรอก!$T$10</f>
        <v>0</v>
      </c>
      <c r="K12" s="107">
        <f>D12+F12+H12+J12</f>
        <v>0</v>
      </c>
      <c r="L12" s="186">
        <f>K12*100/12</f>
        <v>0</v>
      </c>
      <c r="M12" s="107" t="str">
        <f>IF(L12&lt;60,"ไม่ผ่าน",IF(L12&lt;70,"ผ่าน",IF(L12&lt;80,"ดี",IF(L12&gt;=80,"ดีเยี่ยม"))))</f>
        <v>ไม่ผ่าน</v>
      </c>
    </row>
    <row r="13" spans="1:13" x14ac:dyDescent="0.55000000000000004">
      <c r="A13" s="24">
        <v>2</v>
      </c>
      <c r="B13" s="72">
        <f>แบบกรอก!$B$11</f>
        <v>0</v>
      </c>
      <c r="C13" s="107"/>
      <c r="D13" s="107">
        <f>แบบกรอก!$Q$11</f>
        <v>0</v>
      </c>
      <c r="E13" s="107"/>
      <c r="F13" s="107">
        <f>แบบกรอก!$R$11</f>
        <v>0</v>
      </c>
      <c r="G13" s="107"/>
      <c r="H13" s="107">
        <f>แบบกรอก!$S$11</f>
        <v>0</v>
      </c>
      <c r="I13" s="107"/>
      <c r="J13" s="107">
        <f>แบบกรอก!$T$11</f>
        <v>0</v>
      </c>
      <c r="K13" s="107">
        <f t="shared" ref="K13:K23" si="0">D13+F13+H13+J13</f>
        <v>0</v>
      </c>
      <c r="L13" s="186">
        <f t="shared" ref="L13:L23" si="1">K13*100/12</f>
        <v>0</v>
      </c>
      <c r="M13" s="201" t="str">
        <f t="shared" ref="M13:M23" si="2">IF(L13&lt;60,"ไม่ผ่าน",IF(L13&lt;70,"ผ่าน",IF(L13&lt;80,"ดี",IF(L13&gt;=80,"ดีเยี่ยม"))))</f>
        <v>ไม่ผ่าน</v>
      </c>
    </row>
    <row r="14" spans="1:13" x14ac:dyDescent="0.55000000000000004">
      <c r="A14" s="24">
        <v>3</v>
      </c>
      <c r="B14" s="72">
        <f>แบบกรอก!$B$12</f>
        <v>0</v>
      </c>
      <c r="C14" s="107"/>
      <c r="D14" s="107">
        <f>แบบกรอก!$Q$12</f>
        <v>0</v>
      </c>
      <c r="E14" s="107"/>
      <c r="F14" s="107">
        <f>แบบกรอก!$R$12</f>
        <v>0</v>
      </c>
      <c r="G14" s="107"/>
      <c r="H14" s="107">
        <f>แบบกรอก!$S$12</f>
        <v>0</v>
      </c>
      <c r="I14" s="107"/>
      <c r="J14" s="107">
        <f>แบบกรอก!$T$12</f>
        <v>0</v>
      </c>
      <c r="K14" s="107">
        <f t="shared" si="0"/>
        <v>0</v>
      </c>
      <c r="L14" s="186">
        <f t="shared" si="1"/>
        <v>0</v>
      </c>
      <c r="M14" s="201" t="str">
        <f t="shared" si="2"/>
        <v>ไม่ผ่าน</v>
      </c>
    </row>
    <row r="15" spans="1:13" x14ac:dyDescent="0.55000000000000004">
      <c r="A15" s="24">
        <v>4</v>
      </c>
      <c r="B15" s="72">
        <f>แบบกรอก!$B$13</f>
        <v>0</v>
      </c>
      <c r="C15" s="107"/>
      <c r="D15" s="107">
        <f>แบบกรอก!$Q$13</f>
        <v>0</v>
      </c>
      <c r="E15" s="107"/>
      <c r="F15" s="107">
        <f>แบบกรอก!$R$13</f>
        <v>0</v>
      </c>
      <c r="G15" s="107"/>
      <c r="H15" s="107">
        <f>แบบกรอก!$S$13</f>
        <v>0</v>
      </c>
      <c r="I15" s="107"/>
      <c r="J15" s="107">
        <f>แบบกรอก!$T$13</f>
        <v>0</v>
      </c>
      <c r="K15" s="107">
        <f t="shared" si="0"/>
        <v>0</v>
      </c>
      <c r="L15" s="186">
        <f t="shared" si="1"/>
        <v>0</v>
      </c>
      <c r="M15" s="201" t="str">
        <f t="shared" si="2"/>
        <v>ไม่ผ่าน</v>
      </c>
    </row>
    <row r="16" spans="1:13" x14ac:dyDescent="0.55000000000000004">
      <c r="A16" s="24">
        <v>5</v>
      </c>
      <c r="B16" s="72">
        <f>แบบกรอก!$B$14</f>
        <v>0</v>
      </c>
      <c r="C16" s="107"/>
      <c r="D16" s="107">
        <f>แบบกรอก!$Q$14</f>
        <v>0</v>
      </c>
      <c r="E16" s="107"/>
      <c r="F16" s="107">
        <f>แบบกรอก!$R$14</f>
        <v>0</v>
      </c>
      <c r="G16" s="107"/>
      <c r="H16" s="107">
        <f>แบบกรอก!$S$14</f>
        <v>0</v>
      </c>
      <c r="I16" s="107"/>
      <c r="J16" s="107">
        <f>แบบกรอก!$T$14</f>
        <v>0</v>
      </c>
      <c r="K16" s="107">
        <f t="shared" si="0"/>
        <v>0</v>
      </c>
      <c r="L16" s="186">
        <f t="shared" si="1"/>
        <v>0</v>
      </c>
      <c r="M16" s="201" t="str">
        <f t="shared" si="2"/>
        <v>ไม่ผ่าน</v>
      </c>
    </row>
    <row r="17" spans="1:13" x14ac:dyDescent="0.55000000000000004">
      <c r="A17" s="24">
        <v>6</v>
      </c>
      <c r="B17" s="72">
        <f>แบบกรอก!$B$15</f>
        <v>0</v>
      </c>
      <c r="C17" s="107"/>
      <c r="D17" s="107">
        <f>แบบกรอก!$Q$15</f>
        <v>0</v>
      </c>
      <c r="E17" s="107"/>
      <c r="F17" s="107">
        <f>แบบกรอก!$R$15</f>
        <v>0</v>
      </c>
      <c r="G17" s="107"/>
      <c r="H17" s="107">
        <f>แบบกรอก!$S$15</f>
        <v>0</v>
      </c>
      <c r="I17" s="107"/>
      <c r="J17" s="107">
        <f>แบบกรอก!$T$15</f>
        <v>0</v>
      </c>
      <c r="K17" s="107">
        <f t="shared" si="0"/>
        <v>0</v>
      </c>
      <c r="L17" s="186">
        <f t="shared" si="1"/>
        <v>0</v>
      </c>
      <c r="M17" s="201" t="str">
        <f t="shared" si="2"/>
        <v>ไม่ผ่าน</v>
      </c>
    </row>
    <row r="18" spans="1:13" x14ac:dyDescent="0.55000000000000004">
      <c r="A18" s="24">
        <v>7</v>
      </c>
      <c r="B18" s="72">
        <f>แบบกรอก!$B$16</f>
        <v>0</v>
      </c>
      <c r="C18" s="107"/>
      <c r="D18" s="107">
        <f>แบบกรอก!$Q$16</f>
        <v>0</v>
      </c>
      <c r="E18" s="107"/>
      <c r="F18" s="107">
        <f>แบบกรอก!$R$16</f>
        <v>0</v>
      </c>
      <c r="G18" s="107"/>
      <c r="H18" s="107">
        <f>แบบกรอก!$S$16</f>
        <v>0</v>
      </c>
      <c r="I18" s="107"/>
      <c r="J18" s="107">
        <f>แบบกรอก!$T$16</f>
        <v>0</v>
      </c>
      <c r="K18" s="107">
        <f t="shared" si="0"/>
        <v>0</v>
      </c>
      <c r="L18" s="186">
        <f t="shared" si="1"/>
        <v>0</v>
      </c>
      <c r="M18" s="201" t="str">
        <f t="shared" si="2"/>
        <v>ไม่ผ่าน</v>
      </c>
    </row>
    <row r="19" spans="1:13" x14ac:dyDescent="0.55000000000000004">
      <c r="A19" s="24">
        <v>8</v>
      </c>
      <c r="B19" s="72">
        <f>แบบกรอก!$B$17</f>
        <v>0</v>
      </c>
      <c r="C19" s="107"/>
      <c r="D19" s="107">
        <f>แบบกรอก!$Q$17</f>
        <v>0</v>
      </c>
      <c r="E19" s="107"/>
      <c r="F19" s="107">
        <f>แบบกรอก!$R$17</f>
        <v>0</v>
      </c>
      <c r="G19" s="107"/>
      <c r="H19" s="107">
        <f>แบบกรอก!$S$17</f>
        <v>0</v>
      </c>
      <c r="I19" s="107"/>
      <c r="J19" s="107">
        <f>แบบกรอก!$T$17</f>
        <v>0</v>
      </c>
      <c r="K19" s="107">
        <f t="shared" si="0"/>
        <v>0</v>
      </c>
      <c r="L19" s="186">
        <f t="shared" si="1"/>
        <v>0</v>
      </c>
      <c r="M19" s="201" t="str">
        <f t="shared" si="2"/>
        <v>ไม่ผ่าน</v>
      </c>
    </row>
    <row r="20" spans="1:13" x14ac:dyDescent="0.55000000000000004">
      <c r="A20" s="24">
        <v>9</v>
      </c>
      <c r="B20" s="72">
        <f>แบบกรอก!$B$18</f>
        <v>0</v>
      </c>
      <c r="C20" s="107"/>
      <c r="D20" s="107">
        <f>แบบกรอก!$Q$18</f>
        <v>0</v>
      </c>
      <c r="E20" s="107"/>
      <c r="F20" s="107">
        <f>แบบกรอก!$R$18</f>
        <v>0</v>
      </c>
      <c r="G20" s="107"/>
      <c r="H20" s="107">
        <f>แบบกรอก!$S$18</f>
        <v>0</v>
      </c>
      <c r="I20" s="107"/>
      <c r="J20" s="107">
        <f>แบบกรอก!$T$18</f>
        <v>0</v>
      </c>
      <c r="K20" s="107">
        <f t="shared" si="0"/>
        <v>0</v>
      </c>
      <c r="L20" s="186">
        <f t="shared" si="1"/>
        <v>0</v>
      </c>
      <c r="M20" s="201" t="str">
        <f t="shared" si="2"/>
        <v>ไม่ผ่าน</v>
      </c>
    </row>
    <row r="21" spans="1:13" x14ac:dyDescent="0.55000000000000004">
      <c r="A21" s="24">
        <v>10</v>
      </c>
      <c r="B21" s="72">
        <f>แบบกรอก!$B$19</f>
        <v>0</v>
      </c>
      <c r="C21" s="107"/>
      <c r="D21" s="107">
        <f>แบบกรอก!$Q$19</f>
        <v>0</v>
      </c>
      <c r="E21" s="107"/>
      <c r="F21" s="107">
        <f>แบบกรอก!$R$19</f>
        <v>0</v>
      </c>
      <c r="G21" s="107"/>
      <c r="H21" s="107">
        <f>แบบกรอก!$S$19</f>
        <v>0</v>
      </c>
      <c r="I21" s="107"/>
      <c r="J21" s="107">
        <f>แบบกรอก!$T$19</f>
        <v>0</v>
      </c>
      <c r="K21" s="107">
        <f t="shared" si="0"/>
        <v>0</v>
      </c>
      <c r="L21" s="186">
        <f t="shared" si="1"/>
        <v>0</v>
      </c>
      <c r="M21" s="201" t="str">
        <f t="shared" si="2"/>
        <v>ไม่ผ่าน</v>
      </c>
    </row>
    <row r="22" spans="1:13" x14ac:dyDescent="0.55000000000000004">
      <c r="A22" s="24">
        <v>11</v>
      </c>
      <c r="B22" s="72">
        <f>แบบกรอก!$B$20</f>
        <v>0</v>
      </c>
      <c r="C22" s="107"/>
      <c r="D22" s="107">
        <f>แบบกรอก!$Q$20</f>
        <v>0</v>
      </c>
      <c r="E22" s="107"/>
      <c r="F22" s="107">
        <f>แบบกรอก!$R$20</f>
        <v>0</v>
      </c>
      <c r="G22" s="107"/>
      <c r="H22" s="107">
        <f>แบบกรอก!$S$20</f>
        <v>0</v>
      </c>
      <c r="I22" s="107"/>
      <c r="J22" s="107">
        <f>แบบกรอก!$T$20</f>
        <v>0</v>
      </c>
      <c r="K22" s="107">
        <f t="shared" si="0"/>
        <v>0</v>
      </c>
      <c r="L22" s="186">
        <f t="shared" si="1"/>
        <v>0</v>
      </c>
      <c r="M22" s="201" t="str">
        <f t="shared" si="2"/>
        <v>ไม่ผ่าน</v>
      </c>
    </row>
    <row r="23" spans="1:13" x14ac:dyDescent="0.55000000000000004">
      <c r="A23" s="24">
        <v>12</v>
      </c>
      <c r="B23" s="72">
        <f>แบบกรอก!$B$21</f>
        <v>0</v>
      </c>
      <c r="C23" s="107"/>
      <c r="D23" s="107">
        <f>แบบกรอก!$Q$21</f>
        <v>0</v>
      </c>
      <c r="E23" s="107"/>
      <c r="F23" s="107">
        <f>แบบกรอก!$R$21</f>
        <v>0</v>
      </c>
      <c r="G23" s="107"/>
      <c r="H23" s="107">
        <f>แบบกรอก!$S$21</f>
        <v>0</v>
      </c>
      <c r="I23" s="107"/>
      <c r="J23" s="107">
        <f>แบบกรอก!$T$21</f>
        <v>0</v>
      </c>
      <c r="K23" s="107">
        <f t="shared" si="0"/>
        <v>0</v>
      </c>
      <c r="L23" s="186">
        <f t="shared" si="1"/>
        <v>0</v>
      </c>
      <c r="M23" s="201" t="str">
        <f t="shared" si="2"/>
        <v>ไม่ผ่าน</v>
      </c>
    </row>
    <row r="24" spans="1:13" x14ac:dyDescent="0.55000000000000004">
      <c r="A24" s="24">
        <v>13</v>
      </c>
      <c r="B24" s="72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</row>
    <row r="25" spans="1:13" x14ac:dyDescent="0.55000000000000004">
      <c r="A25" s="24">
        <v>14</v>
      </c>
      <c r="B25" s="72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</row>
    <row r="26" spans="1:13" x14ac:dyDescent="0.55000000000000004">
      <c r="A26" s="24">
        <v>15</v>
      </c>
      <c r="B26" s="72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</row>
    <row r="27" spans="1:13" x14ac:dyDescent="0.55000000000000004">
      <c r="A27" s="518" t="s">
        <v>174</v>
      </c>
      <c r="B27" s="512"/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7"/>
    </row>
    <row r="28" spans="1:13" x14ac:dyDescent="0.55000000000000004">
      <c r="A28" s="518" t="s">
        <v>207</v>
      </c>
      <c r="B28" s="512"/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</row>
    <row r="29" spans="1:13" x14ac:dyDescent="0.55000000000000004">
      <c r="A29" s="518" t="s">
        <v>149</v>
      </c>
      <c r="B29" s="512"/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</row>
    <row r="30" spans="1:13" x14ac:dyDescent="0.55000000000000004">
      <c r="A30" s="518" t="s">
        <v>70</v>
      </c>
      <c r="B30" s="512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</row>
    <row r="32" spans="1:13" x14ac:dyDescent="0.55000000000000004">
      <c r="B32" s="54" t="s">
        <v>218</v>
      </c>
      <c r="C32" t="s">
        <v>226</v>
      </c>
    </row>
    <row r="33" spans="2:9" x14ac:dyDescent="0.55000000000000004">
      <c r="B33" s="29" t="s">
        <v>163</v>
      </c>
      <c r="C33" s="493">
        <f>แบบกรอก!$B$22</f>
        <v>0</v>
      </c>
      <c r="D33" s="493"/>
      <c r="E33" s="493"/>
      <c r="F33" s="493"/>
      <c r="G33" s="493"/>
      <c r="H33" s="493"/>
      <c r="I33" t="s">
        <v>164</v>
      </c>
    </row>
    <row r="34" spans="2:9" x14ac:dyDescent="0.55000000000000004">
      <c r="C34" s="494" t="s">
        <v>178</v>
      </c>
      <c r="D34" s="493"/>
      <c r="E34" s="493"/>
      <c r="F34" s="493"/>
      <c r="G34" s="493"/>
      <c r="H34" s="493"/>
    </row>
  </sheetData>
  <sheetProtection sheet="1" objects="1" scenarios="1"/>
  <mergeCells count="16">
    <mergeCell ref="C34:H34"/>
    <mergeCell ref="M10:M11"/>
    <mergeCell ref="A27:B27"/>
    <mergeCell ref="A28:B28"/>
    <mergeCell ref="A29:B29"/>
    <mergeCell ref="A30:B30"/>
    <mergeCell ref="C33:H33"/>
    <mergeCell ref="A1:M1"/>
    <mergeCell ref="A2:M2"/>
    <mergeCell ref="H3:J3"/>
    <mergeCell ref="C10:F10"/>
    <mergeCell ref="G10:J10"/>
    <mergeCell ref="A10:A11"/>
    <mergeCell ref="B10:B11"/>
    <mergeCell ref="K10:K11"/>
    <mergeCell ref="L10:L11"/>
  </mergeCells>
  <pageMargins left="0.7" right="0.7" top="0.75" bottom="0.75" header="0.3" footer="0.3"/>
  <pageSetup paperSize="9" orientation="portrait" r:id="rId1"/>
  <headerFooter>
    <oddHeader>&amp;Cหน้า 6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33"/>
  <sheetViews>
    <sheetView view="pageLayout" topLeftCell="A12" zoomScaleNormal="100" workbookViewId="0">
      <selection activeCell="B23" sqref="B23"/>
    </sheetView>
  </sheetViews>
  <sheetFormatPr defaultRowHeight="24" x14ac:dyDescent="0.55000000000000004"/>
  <cols>
    <col min="1" max="1" width="5.625" customWidth="1"/>
    <col min="2" max="2" width="20.625" customWidth="1"/>
    <col min="3" max="10" width="4.625" customWidth="1"/>
    <col min="11" max="11" width="5.625" customWidth="1"/>
    <col min="12" max="12" width="6.125" customWidth="1"/>
    <col min="13" max="13" width="6.75" customWidth="1"/>
  </cols>
  <sheetData>
    <row r="1" spans="1:13" x14ac:dyDescent="0.55000000000000004">
      <c r="A1" s="494" t="s">
        <v>197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</row>
    <row r="2" spans="1:13" x14ac:dyDescent="0.55000000000000004">
      <c r="A2" s="494" t="s">
        <v>166</v>
      </c>
      <c r="B2" s="493"/>
      <c r="C2" s="493"/>
      <c r="D2" s="493"/>
      <c r="E2" s="493"/>
      <c r="F2" s="493"/>
      <c r="G2" s="493"/>
      <c r="H2" s="493"/>
      <c r="I2" s="493"/>
      <c r="J2" s="493"/>
      <c r="K2" s="493"/>
      <c r="L2" s="493"/>
      <c r="M2" s="493"/>
    </row>
    <row r="3" spans="1:13" x14ac:dyDescent="0.55000000000000004">
      <c r="B3" s="54" t="s">
        <v>227</v>
      </c>
      <c r="D3">
        <f>แบบกรอก!$B$7</f>
        <v>0</v>
      </c>
      <c r="F3" s="494" t="s">
        <v>162</v>
      </c>
      <c r="G3" s="494"/>
      <c r="H3" s="494">
        <f>แบบกรอก!$B$8</f>
        <v>0</v>
      </c>
      <c r="I3" s="494"/>
      <c r="J3" s="494"/>
      <c r="K3" s="494"/>
    </row>
    <row r="4" spans="1:13" ht="15.75" customHeight="1" x14ac:dyDescent="0.55000000000000004"/>
    <row r="5" spans="1:13" x14ac:dyDescent="0.55000000000000004">
      <c r="B5" s="53" t="s">
        <v>228</v>
      </c>
    </row>
    <row r="6" spans="1:13" x14ac:dyDescent="0.55000000000000004">
      <c r="B6" s="1" t="s">
        <v>229</v>
      </c>
    </row>
    <row r="7" spans="1:13" x14ac:dyDescent="0.55000000000000004">
      <c r="B7" s="1" t="s">
        <v>230</v>
      </c>
    </row>
    <row r="8" spans="1:13" ht="15.75" customHeight="1" x14ac:dyDescent="0.55000000000000004"/>
    <row r="9" spans="1:13" ht="41.25" customHeight="1" x14ac:dyDescent="0.55000000000000004">
      <c r="A9" s="497" t="s">
        <v>139</v>
      </c>
      <c r="B9" s="509"/>
      <c r="C9" s="497" t="s">
        <v>231</v>
      </c>
      <c r="D9" s="497"/>
      <c r="E9" s="497"/>
      <c r="F9" s="497"/>
      <c r="G9" s="497" t="s">
        <v>232</v>
      </c>
      <c r="H9" s="497"/>
      <c r="I9" s="497"/>
      <c r="J9" s="497"/>
      <c r="K9" s="517" t="s">
        <v>148</v>
      </c>
      <c r="L9" s="517" t="s">
        <v>149</v>
      </c>
      <c r="M9" s="517" t="s">
        <v>70</v>
      </c>
    </row>
    <row r="10" spans="1:13" ht="41.25" customHeight="1" x14ac:dyDescent="0.55000000000000004">
      <c r="A10" s="497"/>
      <c r="B10" s="509"/>
      <c r="C10" s="30">
        <v>1</v>
      </c>
      <c r="D10" s="30">
        <v>2</v>
      </c>
      <c r="E10" s="30">
        <v>3</v>
      </c>
      <c r="F10" s="30">
        <v>4</v>
      </c>
      <c r="G10" s="30">
        <v>1</v>
      </c>
      <c r="H10" s="30">
        <v>2</v>
      </c>
      <c r="I10" s="30">
        <v>3</v>
      </c>
      <c r="J10" s="30">
        <v>4</v>
      </c>
      <c r="K10" s="517"/>
      <c r="L10" s="517"/>
      <c r="M10" s="517"/>
    </row>
    <row r="11" spans="1:13" x14ac:dyDescent="0.55000000000000004">
      <c r="A11" s="31">
        <v>1</v>
      </c>
      <c r="B11" s="71">
        <f>แบบกรอก!$B$10</f>
        <v>0</v>
      </c>
      <c r="C11" s="31"/>
      <c r="D11" s="111">
        <f>แบบกรอก!$U$10</f>
        <v>0</v>
      </c>
      <c r="E11" s="31"/>
      <c r="F11" s="31">
        <f>แบบกรอก!$V$10</f>
        <v>0</v>
      </c>
      <c r="G11" s="31"/>
      <c r="H11" s="31">
        <f>แบบกรอก!$W$10</f>
        <v>0</v>
      </c>
      <c r="I11" s="31"/>
      <c r="J11" s="31">
        <f>แบบกรอก!$X$10</f>
        <v>0</v>
      </c>
      <c r="K11" s="31">
        <f>D11+F11+H11+J11</f>
        <v>0</v>
      </c>
      <c r="L11" s="188">
        <f>K11*100/12</f>
        <v>0</v>
      </c>
      <c r="M11" s="111" t="str">
        <f>IF(L11&lt;60,"ไม่ผ่าน",IF(L11&lt;70,"ผ่าน",IF(L11&lt;80,"ดี",IF(L11&gt;=80,"ดีเยี่ยม"))))</f>
        <v>ไม่ผ่าน</v>
      </c>
    </row>
    <row r="12" spans="1:13" x14ac:dyDescent="0.55000000000000004">
      <c r="A12" s="31">
        <v>2</v>
      </c>
      <c r="B12" s="71">
        <f>แบบกรอก!$B$11</f>
        <v>0</v>
      </c>
      <c r="C12" s="31"/>
      <c r="D12" s="111">
        <f>แบบกรอก!$U$11</f>
        <v>0</v>
      </c>
      <c r="E12" s="31"/>
      <c r="F12" s="31">
        <f>แบบกรอก!$V$11</f>
        <v>0</v>
      </c>
      <c r="G12" s="31"/>
      <c r="H12" s="31">
        <f>แบบกรอก!$W$11</f>
        <v>0</v>
      </c>
      <c r="I12" s="31"/>
      <c r="J12" s="31">
        <f>แบบกรอก!$X$11</f>
        <v>0</v>
      </c>
      <c r="K12" s="111">
        <f t="shared" ref="K12:K22" si="0">D12+F12+H12+J12</f>
        <v>0</v>
      </c>
      <c r="L12" s="188">
        <f t="shared" ref="L12:L22" si="1">K12*100/12</f>
        <v>0</v>
      </c>
      <c r="M12" s="199" t="str">
        <f t="shared" ref="M12:M22" si="2">IF(L12&lt;60,"ไม่ผ่าน",IF(L12&lt;70,"ผ่าน",IF(L12&lt;80,"ดี",IF(L12&gt;=80,"ดีเยี่ยม"))))</f>
        <v>ไม่ผ่าน</v>
      </c>
    </row>
    <row r="13" spans="1:13" x14ac:dyDescent="0.55000000000000004">
      <c r="A13" s="31">
        <v>3</v>
      </c>
      <c r="B13" s="71">
        <f>แบบกรอก!$B$12</f>
        <v>0</v>
      </c>
      <c r="C13" s="31"/>
      <c r="D13" s="111">
        <f>แบบกรอก!$U$12</f>
        <v>0</v>
      </c>
      <c r="E13" s="31"/>
      <c r="F13" s="31">
        <f>แบบกรอก!$V$12</f>
        <v>0</v>
      </c>
      <c r="G13" s="31"/>
      <c r="H13" s="31">
        <f>แบบกรอก!$W$12</f>
        <v>0</v>
      </c>
      <c r="I13" s="31"/>
      <c r="J13" s="31">
        <f>แบบกรอก!$X$12</f>
        <v>0</v>
      </c>
      <c r="K13" s="111">
        <f t="shared" si="0"/>
        <v>0</v>
      </c>
      <c r="L13" s="188">
        <f t="shared" si="1"/>
        <v>0</v>
      </c>
      <c r="M13" s="199" t="str">
        <f t="shared" si="2"/>
        <v>ไม่ผ่าน</v>
      </c>
    </row>
    <row r="14" spans="1:13" x14ac:dyDescent="0.55000000000000004">
      <c r="A14" s="31">
        <v>4</v>
      </c>
      <c r="B14" s="71">
        <f>แบบกรอก!$B$13</f>
        <v>0</v>
      </c>
      <c r="C14" s="31"/>
      <c r="D14" s="111">
        <f>แบบกรอก!$U$13</f>
        <v>0</v>
      </c>
      <c r="E14" s="31"/>
      <c r="F14" s="31">
        <f>แบบกรอก!$V$13</f>
        <v>0</v>
      </c>
      <c r="G14" s="31"/>
      <c r="H14" s="31">
        <f>แบบกรอก!$W$13</f>
        <v>0</v>
      </c>
      <c r="I14" s="31"/>
      <c r="J14" s="31">
        <f>แบบกรอก!$X$13</f>
        <v>0</v>
      </c>
      <c r="K14" s="111">
        <f t="shared" si="0"/>
        <v>0</v>
      </c>
      <c r="L14" s="188">
        <f t="shared" si="1"/>
        <v>0</v>
      </c>
      <c r="M14" s="199" t="str">
        <f t="shared" si="2"/>
        <v>ไม่ผ่าน</v>
      </c>
    </row>
    <row r="15" spans="1:13" x14ac:dyDescent="0.55000000000000004">
      <c r="A15" s="31">
        <v>5</v>
      </c>
      <c r="B15" s="71">
        <f>แบบกรอก!$B$14</f>
        <v>0</v>
      </c>
      <c r="C15" s="31"/>
      <c r="D15" s="111">
        <f>แบบกรอก!$U$14</f>
        <v>0</v>
      </c>
      <c r="E15" s="31"/>
      <c r="F15" s="31">
        <f>แบบกรอก!$V$14</f>
        <v>0</v>
      </c>
      <c r="G15" s="31"/>
      <c r="H15" s="31">
        <f>แบบกรอก!$W$14</f>
        <v>0</v>
      </c>
      <c r="I15" s="31"/>
      <c r="J15" s="31">
        <f>แบบกรอก!$X$14</f>
        <v>0</v>
      </c>
      <c r="K15" s="111">
        <f t="shared" si="0"/>
        <v>0</v>
      </c>
      <c r="L15" s="188">
        <f t="shared" si="1"/>
        <v>0</v>
      </c>
      <c r="M15" s="199" t="str">
        <f t="shared" si="2"/>
        <v>ไม่ผ่าน</v>
      </c>
    </row>
    <row r="16" spans="1:13" x14ac:dyDescent="0.55000000000000004">
      <c r="A16" s="31">
        <v>6</v>
      </c>
      <c r="B16" s="71">
        <f>แบบกรอก!$B$15</f>
        <v>0</v>
      </c>
      <c r="C16" s="31"/>
      <c r="D16" s="111">
        <f>แบบกรอก!$U$15</f>
        <v>0</v>
      </c>
      <c r="E16" s="31"/>
      <c r="F16" s="31">
        <f>แบบกรอก!$V$15</f>
        <v>0</v>
      </c>
      <c r="G16" s="31"/>
      <c r="H16" s="31">
        <f>แบบกรอก!$W$15</f>
        <v>0</v>
      </c>
      <c r="I16" s="31"/>
      <c r="J16" s="31">
        <f>แบบกรอก!$X$15</f>
        <v>0</v>
      </c>
      <c r="K16" s="111">
        <f t="shared" si="0"/>
        <v>0</v>
      </c>
      <c r="L16" s="188">
        <f t="shared" si="1"/>
        <v>0</v>
      </c>
      <c r="M16" s="199" t="str">
        <f t="shared" si="2"/>
        <v>ไม่ผ่าน</v>
      </c>
    </row>
    <row r="17" spans="1:13" x14ac:dyDescent="0.55000000000000004">
      <c r="A17" s="31">
        <v>7</v>
      </c>
      <c r="B17" s="71">
        <f>แบบกรอก!$B$16</f>
        <v>0</v>
      </c>
      <c r="C17" s="31"/>
      <c r="D17" s="111">
        <f>แบบกรอก!$U$16</f>
        <v>0</v>
      </c>
      <c r="E17" s="31"/>
      <c r="F17" s="31">
        <f>แบบกรอก!$V$16</f>
        <v>0</v>
      </c>
      <c r="G17" s="31"/>
      <c r="H17" s="31">
        <f>แบบกรอก!$W$16</f>
        <v>0</v>
      </c>
      <c r="I17" s="31"/>
      <c r="J17" s="31">
        <f>แบบกรอก!$X$16</f>
        <v>0</v>
      </c>
      <c r="K17" s="111">
        <f t="shared" si="0"/>
        <v>0</v>
      </c>
      <c r="L17" s="188">
        <f t="shared" si="1"/>
        <v>0</v>
      </c>
      <c r="M17" s="199" t="str">
        <f t="shared" si="2"/>
        <v>ไม่ผ่าน</v>
      </c>
    </row>
    <row r="18" spans="1:13" x14ac:dyDescent="0.55000000000000004">
      <c r="A18" s="31">
        <v>8</v>
      </c>
      <c r="B18" s="71">
        <f>แบบกรอก!$B$17</f>
        <v>0</v>
      </c>
      <c r="C18" s="31"/>
      <c r="D18" s="111">
        <f>แบบกรอก!$U$17</f>
        <v>0</v>
      </c>
      <c r="E18" s="31"/>
      <c r="F18" s="31">
        <f>แบบกรอก!$V$17</f>
        <v>0</v>
      </c>
      <c r="G18" s="31"/>
      <c r="H18" s="31">
        <f>แบบกรอก!$W$17</f>
        <v>0</v>
      </c>
      <c r="I18" s="31"/>
      <c r="J18" s="31">
        <f>แบบกรอก!$X$17</f>
        <v>0</v>
      </c>
      <c r="K18" s="111">
        <f t="shared" si="0"/>
        <v>0</v>
      </c>
      <c r="L18" s="188">
        <f t="shared" si="1"/>
        <v>0</v>
      </c>
      <c r="M18" s="199" t="str">
        <f t="shared" si="2"/>
        <v>ไม่ผ่าน</v>
      </c>
    </row>
    <row r="19" spans="1:13" x14ac:dyDescent="0.55000000000000004">
      <c r="A19" s="31">
        <v>9</v>
      </c>
      <c r="B19" s="71">
        <f>แบบกรอก!$B$18</f>
        <v>0</v>
      </c>
      <c r="C19" s="31"/>
      <c r="D19" s="111">
        <f>แบบกรอก!$U$18</f>
        <v>0</v>
      </c>
      <c r="E19" s="31"/>
      <c r="F19" s="31">
        <f>แบบกรอก!$V$18</f>
        <v>0</v>
      </c>
      <c r="G19" s="31"/>
      <c r="H19" s="31">
        <f>แบบกรอก!$W$18</f>
        <v>0</v>
      </c>
      <c r="I19" s="31"/>
      <c r="J19" s="31">
        <f>แบบกรอก!$X$18</f>
        <v>0</v>
      </c>
      <c r="K19" s="111">
        <f t="shared" si="0"/>
        <v>0</v>
      </c>
      <c r="L19" s="188">
        <f t="shared" si="1"/>
        <v>0</v>
      </c>
      <c r="M19" s="199" t="str">
        <f t="shared" si="2"/>
        <v>ไม่ผ่าน</v>
      </c>
    </row>
    <row r="20" spans="1:13" x14ac:dyDescent="0.55000000000000004">
      <c r="A20" s="31">
        <v>10</v>
      </c>
      <c r="B20" s="71">
        <f>แบบกรอก!$B$19</f>
        <v>0</v>
      </c>
      <c r="C20" s="31"/>
      <c r="D20" s="111">
        <f>แบบกรอก!$U$19</f>
        <v>0</v>
      </c>
      <c r="E20" s="31"/>
      <c r="F20" s="31">
        <f>แบบกรอก!$V$19</f>
        <v>0</v>
      </c>
      <c r="G20" s="31"/>
      <c r="H20" s="31">
        <f>แบบกรอก!$W$19</f>
        <v>0</v>
      </c>
      <c r="I20" s="31"/>
      <c r="J20" s="31">
        <f>แบบกรอก!$X$19</f>
        <v>0</v>
      </c>
      <c r="K20" s="111">
        <f t="shared" si="0"/>
        <v>0</v>
      </c>
      <c r="L20" s="188">
        <f t="shared" si="1"/>
        <v>0</v>
      </c>
      <c r="M20" s="199" t="str">
        <f t="shared" si="2"/>
        <v>ไม่ผ่าน</v>
      </c>
    </row>
    <row r="21" spans="1:13" x14ac:dyDescent="0.55000000000000004">
      <c r="A21" s="31">
        <v>11</v>
      </c>
      <c r="B21" s="71">
        <f>แบบกรอก!$B$20</f>
        <v>0</v>
      </c>
      <c r="C21" s="31"/>
      <c r="D21" s="111">
        <f>แบบกรอก!$U$20</f>
        <v>0</v>
      </c>
      <c r="E21" s="31"/>
      <c r="F21" s="31">
        <f>แบบกรอก!$V$20</f>
        <v>0</v>
      </c>
      <c r="G21" s="31"/>
      <c r="H21" s="31">
        <f>แบบกรอก!$W$20</f>
        <v>0</v>
      </c>
      <c r="I21" s="31"/>
      <c r="J21" s="31">
        <f>แบบกรอก!$X$20</f>
        <v>0</v>
      </c>
      <c r="K21" s="111">
        <f t="shared" si="0"/>
        <v>0</v>
      </c>
      <c r="L21" s="188">
        <f t="shared" si="1"/>
        <v>0</v>
      </c>
      <c r="M21" s="199" t="str">
        <f t="shared" si="2"/>
        <v>ไม่ผ่าน</v>
      </c>
    </row>
    <row r="22" spans="1:13" x14ac:dyDescent="0.55000000000000004">
      <c r="A22" s="31">
        <v>12</v>
      </c>
      <c r="B22" s="71">
        <f>แบบกรอก!$B$21</f>
        <v>0</v>
      </c>
      <c r="C22" s="31"/>
      <c r="D22" s="111">
        <f>แบบกรอก!$U$21</f>
        <v>0</v>
      </c>
      <c r="E22" s="31"/>
      <c r="F22" s="31">
        <f>แบบกรอก!$V$21</f>
        <v>0</v>
      </c>
      <c r="G22" s="31"/>
      <c r="H22" s="31">
        <f>แบบกรอก!$W$21</f>
        <v>0</v>
      </c>
      <c r="I22" s="31"/>
      <c r="J22" s="31">
        <f>แบบกรอก!$X$21</f>
        <v>0</v>
      </c>
      <c r="K22" s="111">
        <f t="shared" si="0"/>
        <v>0</v>
      </c>
      <c r="L22" s="188">
        <f t="shared" si="1"/>
        <v>0</v>
      </c>
      <c r="M22" s="199" t="str">
        <f t="shared" si="2"/>
        <v>ไม่ผ่าน</v>
      </c>
    </row>
    <row r="23" spans="1:13" x14ac:dyDescent="0.55000000000000004">
      <c r="A23" s="31">
        <v>13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</row>
    <row r="24" spans="1:13" x14ac:dyDescent="0.55000000000000004">
      <c r="A24" s="31">
        <v>14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</row>
    <row r="25" spans="1:13" x14ac:dyDescent="0.55000000000000004">
      <c r="A25" s="31">
        <v>15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</row>
    <row r="26" spans="1:13" x14ac:dyDescent="0.55000000000000004">
      <c r="A26" s="518" t="s">
        <v>174</v>
      </c>
      <c r="B26" s="512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</row>
    <row r="27" spans="1:13" x14ac:dyDescent="0.55000000000000004">
      <c r="A27" s="518" t="s">
        <v>207</v>
      </c>
      <c r="B27" s="512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</row>
    <row r="28" spans="1:13" x14ac:dyDescent="0.55000000000000004">
      <c r="A28" s="518" t="s">
        <v>149</v>
      </c>
      <c r="B28" s="512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</row>
    <row r="29" spans="1:13" x14ac:dyDescent="0.55000000000000004">
      <c r="A29" s="518" t="s">
        <v>70</v>
      </c>
      <c r="B29" s="512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</row>
    <row r="31" spans="1:13" x14ac:dyDescent="0.55000000000000004">
      <c r="B31" s="29" t="s">
        <v>218</v>
      </c>
      <c r="C31" t="s">
        <v>233</v>
      </c>
    </row>
    <row r="32" spans="1:13" x14ac:dyDescent="0.55000000000000004">
      <c r="B32" s="29" t="s">
        <v>163</v>
      </c>
      <c r="C32" s="494">
        <f>แบบกรอก!$B$22</f>
        <v>0</v>
      </c>
      <c r="D32" s="494"/>
      <c r="E32" s="494"/>
      <c r="F32" s="494"/>
      <c r="G32" s="494"/>
      <c r="H32" s="494"/>
      <c r="I32" t="s">
        <v>164</v>
      </c>
    </row>
    <row r="33" spans="3:8" x14ac:dyDescent="0.55000000000000004">
      <c r="C33" s="493" t="s">
        <v>178</v>
      </c>
      <c r="D33" s="493"/>
      <c r="E33" s="493"/>
      <c r="F33" s="493"/>
      <c r="G33" s="493"/>
      <c r="H33" s="493"/>
    </row>
  </sheetData>
  <sheetProtection sheet="1" objects="1" scenarios="1"/>
  <mergeCells count="17">
    <mergeCell ref="A1:M1"/>
    <mergeCell ref="A2:M2"/>
    <mergeCell ref="F3:G3"/>
    <mergeCell ref="H3:K3"/>
    <mergeCell ref="C9:F9"/>
    <mergeCell ref="G9:J9"/>
    <mergeCell ref="A9:A10"/>
    <mergeCell ref="B9:B10"/>
    <mergeCell ref="K9:K10"/>
    <mergeCell ref="L9:L10"/>
    <mergeCell ref="C33:H33"/>
    <mergeCell ref="M9:M10"/>
    <mergeCell ref="A26:B26"/>
    <mergeCell ref="A27:B27"/>
    <mergeCell ref="A28:B28"/>
    <mergeCell ref="A29:B29"/>
    <mergeCell ref="C32:H32"/>
  </mergeCells>
  <pageMargins left="0.7" right="0.7" top="0.75" bottom="0.75" header="0.3" footer="0.3"/>
  <pageSetup paperSize="9" orientation="portrait" r:id="rId1"/>
  <headerFooter>
    <oddHeader>&amp;Cหน้า 7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33"/>
  <sheetViews>
    <sheetView view="pageLayout" topLeftCell="A18" zoomScaleNormal="100" workbookViewId="0">
      <selection activeCell="B22" sqref="B22"/>
    </sheetView>
  </sheetViews>
  <sheetFormatPr defaultRowHeight="24" x14ac:dyDescent="0.55000000000000004"/>
  <cols>
    <col min="1" max="1" width="5.625" customWidth="1"/>
    <col min="2" max="2" width="20.625" customWidth="1"/>
    <col min="3" max="10" width="4.625" customWidth="1"/>
    <col min="11" max="11" width="5.625" customWidth="1"/>
    <col min="12" max="12" width="6.625" customWidth="1"/>
    <col min="13" max="13" width="6.875" customWidth="1"/>
  </cols>
  <sheetData>
    <row r="1" spans="1:13" x14ac:dyDescent="0.55000000000000004">
      <c r="A1" s="494" t="s">
        <v>197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</row>
    <row r="2" spans="1:13" x14ac:dyDescent="0.55000000000000004">
      <c r="A2" s="494" t="s">
        <v>166</v>
      </c>
      <c r="B2" s="493"/>
      <c r="C2" s="493"/>
      <c r="D2" s="493"/>
      <c r="E2" s="493"/>
      <c r="F2" s="493"/>
      <c r="G2" s="493"/>
      <c r="H2" s="493"/>
      <c r="I2" s="493"/>
      <c r="J2" s="493"/>
      <c r="K2" s="493"/>
      <c r="L2" s="493"/>
      <c r="M2" s="493"/>
    </row>
    <row r="3" spans="1:13" x14ac:dyDescent="0.55000000000000004">
      <c r="B3" s="54" t="s">
        <v>227</v>
      </c>
      <c r="D3">
        <f>แบบกรอก!$B$7</f>
        <v>0</v>
      </c>
      <c r="F3" s="494" t="s">
        <v>162</v>
      </c>
      <c r="G3" s="494"/>
      <c r="H3" s="494">
        <f>แบบกรอก!$B$8</f>
        <v>0</v>
      </c>
      <c r="I3" s="494"/>
      <c r="J3" s="494"/>
      <c r="K3" s="494"/>
    </row>
    <row r="5" spans="1:13" x14ac:dyDescent="0.55000000000000004">
      <c r="B5" s="53" t="s">
        <v>234</v>
      </c>
    </row>
    <row r="6" spans="1:13" x14ac:dyDescent="0.55000000000000004">
      <c r="B6" s="1" t="s">
        <v>235</v>
      </c>
    </row>
    <row r="7" spans="1:13" x14ac:dyDescent="0.55000000000000004">
      <c r="B7" s="1" t="s">
        <v>236</v>
      </c>
    </row>
    <row r="9" spans="1:13" ht="37.5" customHeight="1" x14ac:dyDescent="0.55000000000000004">
      <c r="A9" s="497" t="s">
        <v>139</v>
      </c>
      <c r="B9" s="509"/>
      <c r="C9" s="497" t="s">
        <v>237</v>
      </c>
      <c r="D9" s="497"/>
      <c r="E9" s="497"/>
      <c r="F9" s="497"/>
      <c r="G9" s="497" t="s">
        <v>238</v>
      </c>
      <c r="H9" s="497"/>
      <c r="I9" s="497"/>
      <c r="J9" s="497"/>
      <c r="K9" s="517" t="s">
        <v>148</v>
      </c>
      <c r="L9" s="517" t="s">
        <v>149</v>
      </c>
      <c r="M9" s="517" t="s">
        <v>70</v>
      </c>
    </row>
    <row r="10" spans="1:13" ht="42.75" customHeight="1" x14ac:dyDescent="0.55000000000000004">
      <c r="A10" s="497"/>
      <c r="B10" s="509"/>
      <c r="C10" s="30">
        <v>1</v>
      </c>
      <c r="D10" s="30">
        <v>2</v>
      </c>
      <c r="E10" s="30">
        <v>3</v>
      </c>
      <c r="F10" s="30">
        <v>4</v>
      </c>
      <c r="G10" s="30">
        <v>1</v>
      </c>
      <c r="H10" s="30">
        <v>2</v>
      </c>
      <c r="I10" s="30">
        <v>3</v>
      </c>
      <c r="J10" s="30">
        <v>4</v>
      </c>
      <c r="K10" s="517"/>
      <c r="L10" s="517"/>
      <c r="M10" s="517"/>
    </row>
    <row r="11" spans="1:13" x14ac:dyDescent="0.55000000000000004">
      <c r="A11" s="31">
        <v>1</v>
      </c>
      <c r="B11" s="71">
        <f>แบบกรอก!$B$10</f>
        <v>0</v>
      </c>
      <c r="C11" s="31"/>
      <c r="D11" s="31">
        <f>แบบกรอก!$Y$10</f>
        <v>0</v>
      </c>
      <c r="E11" s="31"/>
      <c r="F11" s="31">
        <f>แบบกรอก!$Z$10</f>
        <v>0</v>
      </c>
      <c r="G11" s="31"/>
      <c r="H11" s="31">
        <f>แบบกรอก!$AA$10</f>
        <v>0</v>
      </c>
      <c r="I11" s="31"/>
      <c r="J11" s="31">
        <f>แบบกรอก!$AB$10</f>
        <v>0</v>
      </c>
      <c r="K11" s="31">
        <f>D11+F11+H11+J11</f>
        <v>0</v>
      </c>
      <c r="L11" s="188">
        <f>K11*100/12</f>
        <v>0</v>
      </c>
      <c r="M11" s="111" t="str">
        <f>IF(L11&lt;60,"ไม่ผ่าน",IF(L11&lt;70,"ผ่าน",IF(L11&lt;80,"ดี",IF(L11&gt;=80,"ดีเยี่ยม"))))</f>
        <v>ไม่ผ่าน</v>
      </c>
    </row>
    <row r="12" spans="1:13" x14ac:dyDescent="0.55000000000000004">
      <c r="A12" s="31">
        <v>2</v>
      </c>
      <c r="B12" s="71">
        <f>แบบกรอก!$B$11</f>
        <v>0</v>
      </c>
      <c r="C12" s="31"/>
      <c r="D12" s="31">
        <f>แบบกรอก!$Y$11</f>
        <v>0</v>
      </c>
      <c r="E12" s="31"/>
      <c r="F12" s="31">
        <f>แบบกรอก!$Z$11</f>
        <v>0</v>
      </c>
      <c r="G12" s="31"/>
      <c r="H12" s="31">
        <f>แบบกรอก!$AA$11</f>
        <v>0</v>
      </c>
      <c r="I12" s="31"/>
      <c r="J12" s="31">
        <f>แบบกรอก!$AB$11</f>
        <v>0</v>
      </c>
      <c r="K12" s="111">
        <f t="shared" ref="K12:K22" si="0">D12+F12+H12+J12</f>
        <v>0</v>
      </c>
      <c r="L12" s="188">
        <f t="shared" ref="L12:L22" si="1">K12*100/12</f>
        <v>0</v>
      </c>
      <c r="M12" s="199" t="str">
        <f t="shared" ref="M12:M22" si="2">IF(L12&lt;60,"ไม่ผ่าน",IF(L12&lt;70,"ผ่าน",IF(L12&lt;80,"ดี",IF(L12&gt;=80,"ดีเยี่ยม"))))</f>
        <v>ไม่ผ่าน</v>
      </c>
    </row>
    <row r="13" spans="1:13" x14ac:dyDescent="0.55000000000000004">
      <c r="A13" s="31">
        <v>3</v>
      </c>
      <c r="B13" s="71">
        <f>แบบกรอก!$B$12</f>
        <v>0</v>
      </c>
      <c r="C13" s="31"/>
      <c r="D13" s="31">
        <f>แบบกรอก!$Y$12</f>
        <v>0</v>
      </c>
      <c r="E13" s="31"/>
      <c r="F13" s="31">
        <f>แบบกรอก!$Z$12</f>
        <v>0</v>
      </c>
      <c r="G13" s="31"/>
      <c r="H13" s="31">
        <f>แบบกรอก!$AA$12</f>
        <v>0</v>
      </c>
      <c r="I13" s="31"/>
      <c r="J13" s="31">
        <f>แบบกรอก!$AB$12</f>
        <v>0</v>
      </c>
      <c r="K13" s="111">
        <f t="shared" si="0"/>
        <v>0</v>
      </c>
      <c r="L13" s="188">
        <f t="shared" si="1"/>
        <v>0</v>
      </c>
      <c r="M13" s="199" t="str">
        <f t="shared" si="2"/>
        <v>ไม่ผ่าน</v>
      </c>
    </row>
    <row r="14" spans="1:13" x14ac:dyDescent="0.55000000000000004">
      <c r="A14" s="31">
        <v>4</v>
      </c>
      <c r="B14" s="71">
        <f>แบบกรอก!$B$13</f>
        <v>0</v>
      </c>
      <c r="C14" s="31"/>
      <c r="D14" s="31">
        <f>แบบกรอก!$Y$13</f>
        <v>0</v>
      </c>
      <c r="E14" s="31"/>
      <c r="F14" s="31">
        <f>แบบกรอก!$Z$13</f>
        <v>0</v>
      </c>
      <c r="G14" s="31"/>
      <c r="H14" s="31">
        <f>แบบกรอก!$AA$13</f>
        <v>0</v>
      </c>
      <c r="I14" s="31"/>
      <c r="J14" s="31">
        <f>แบบกรอก!$AB$13</f>
        <v>0</v>
      </c>
      <c r="K14" s="111">
        <f t="shared" si="0"/>
        <v>0</v>
      </c>
      <c r="L14" s="188">
        <f t="shared" si="1"/>
        <v>0</v>
      </c>
      <c r="M14" s="199" t="str">
        <f t="shared" si="2"/>
        <v>ไม่ผ่าน</v>
      </c>
    </row>
    <row r="15" spans="1:13" x14ac:dyDescent="0.55000000000000004">
      <c r="A15" s="31">
        <v>5</v>
      </c>
      <c r="B15" s="71">
        <f>แบบกรอก!$B$14</f>
        <v>0</v>
      </c>
      <c r="C15" s="31"/>
      <c r="D15" s="31">
        <f>แบบกรอก!$Y$14</f>
        <v>0</v>
      </c>
      <c r="E15" s="31"/>
      <c r="F15" s="31">
        <f>แบบกรอก!$Z$14</f>
        <v>0</v>
      </c>
      <c r="G15" s="31"/>
      <c r="H15" s="31">
        <f>แบบกรอก!$AA$14</f>
        <v>0</v>
      </c>
      <c r="I15" s="31"/>
      <c r="J15" s="31">
        <f>แบบกรอก!$AB$14</f>
        <v>0</v>
      </c>
      <c r="K15" s="111">
        <f t="shared" si="0"/>
        <v>0</v>
      </c>
      <c r="L15" s="188">
        <f t="shared" si="1"/>
        <v>0</v>
      </c>
      <c r="M15" s="199" t="str">
        <f t="shared" si="2"/>
        <v>ไม่ผ่าน</v>
      </c>
    </row>
    <row r="16" spans="1:13" x14ac:dyDescent="0.55000000000000004">
      <c r="A16" s="31">
        <v>6</v>
      </c>
      <c r="B16" s="71">
        <f>แบบกรอก!$B$15</f>
        <v>0</v>
      </c>
      <c r="C16" s="31"/>
      <c r="D16" s="31">
        <f>แบบกรอก!$Y$15</f>
        <v>0</v>
      </c>
      <c r="E16" s="31"/>
      <c r="F16" s="31">
        <f>แบบกรอก!$Z$15</f>
        <v>0</v>
      </c>
      <c r="G16" s="31"/>
      <c r="H16" s="31">
        <f>แบบกรอก!$AA$15</f>
        <v>0</v>
      </c>
      <c r="I16" s="31"/>
      <c r="J16" s="31">
        <f>แบบกรอก!$AB$15</f>
        <v>0</v>
      </c>
      <c r="K16" s="111">
        <f t="shared" si="0"/>
        <v>0</v>
      </c>
      <c r="L16" s="188">
        <f t="shared" si="1"/>
        <v>0</v>
      </c>
      <c r="M16" s="199" t="str">
        <f t="shared" si="2"/>
        <v>ไม่ผ่าน</v>
      </c>
    </row>
    <row r="17" spans="1:13" x14ac:dyDescent="0.55000000000000004">
      <c r="A17" s="31">
        <v>7</v>
      </c>
      <c r="B17" s="71">
        <f>แบบกรอก!$B$16</f>
        <v>0</v>
      </c>
      <c r="C17" s="31"/>
      <c r="D17" s="31">
        <f>แบบกรอก!$Y$16</f>
        <v>0</v>
      </c>
      <c r="E17" s="31"/>
      <c r="F17" s="31">
        <f>แบบกรอก!$Z$16</f>
        <v>0</v>
      </c>
      <c r="G17" s="31"/>
      <c r="H17" s="31">
        <f>แบบกรอก!$AA$16</f>
        <v>0</v>
      </c>
      <c r="I17" s="31"/>
      <c r="J17" s="31">
        <f>แบบกรอก!$AB$16</f>
        <v>0</v>
      </c>
      <c r="K17" s="111">
        <f t="shared" si="0"/>
        <v>0</v>
      </c>
      <c r="L17" s="188">
        <f t="shared" si="1"/>
        <v>0</v>
      </c>
      <c r="M17" s="199" t="str">
        <f t="shared" si="2"/>
        <v>ไม่ผ่าน</v>
      </c>
    </row>
    <row r="18" spans="1:13" x14ac:dyDescent="0.55000000000000004">
      <c r="A18" s="31">
        <v>8</v>
      </c>
      <c r="B18" s="71">
        <f>แบบกรอก!$B$17</f>
        <v>0</v>
      </c>
      <c r="C18" s="31"/>
      <c r="D18" s="31">
        <f>แบบกรอก!$Y$17</f>
        <v>0</v>
      </c>
      <c r="E18" s="31"/>
      <c r="F18" s="31">
        <f>แบบกรอก!$Z$17</f>
        <v>0</v>
      </c>
      <c r="G18" s="31"/>
      <c r="H18" s="31">
        <f>แบบกรอก!$AA$17</f>
        <v>0</v>
      </c>
      <c r="I18" s="31"/>
      <c r="J18" s="31">
        <f>แบบกรอก!$AB$17</f>
        <v>0</v>
      </c>
      <c r="K18" s="111">
        <f t="shared" si="0"/>
        <v>0</v>
      </c>
      <c r="L18" s="188">
        <f t="shared" si="1"/>
        <v>0</v>
      </c>
      <c r="M18" s="199" t="str">
        <f t="shared" si="2"/>
        <v>ไม่ผ่าน</v>
      </c>
    </row>
    <row r="19" spans="1:13" x14ac:dyDescent="0.55000000000000004">
      <c r="A19" s="31">
        <v>9</v>
      </c>
      <c r="B19" s="71">
        <f>แบบกรอก!$B$18</f>
        <v>0</v>
      </c>
      <c r="C19" s="31"/>
      <c r="D19" s="31">
        <f>แบบกรอก!$Y$18</f>
        <v>0</v>
      </c>
      <c r="E19" s="31"/>
      <c r="F19" s="31">
        <f>แบบกรอก!$Z$18</f>
        <v>0</v>
      </c>
      <c r="G19" s="31"/>
      <c r="H19" s="31">
        <f>แบบกรอก!$AA$18</f>
        <v>0</v>
      </c>
      <c r="I19" s="31"/>
      <c r="J19" s="31">
        <f>แบบกรอก!$AB$18</f>
        <v>0</v>
      </c>
      <c r="K19" s="111">
        <f t="shared" si="0"/>
        <v>0</v>
      </c>
      <c r="L19" s="188">
        <f t="shared" si="1"/>
        <v>0</v>
      </c>
      <c r="M19" s="199" t="str">
        <f t="shared" si="2"/>
        <v>ไม่ผ่าน</v>
      </c>
    </row>
    <row r="20" spans="1:13" x14ac:dyDescent="0.55000000000000004">
      <c r="A20" s="31">
        <v>10</v>
      </c>
      <c r="B20" s="71">
        <f>แบบกรอก!$B$19</f>
        <v>0</v>
      </c>
      <c r="C20" s="31"/>
      <c r="D20" s="31">
        <f>แบบกรอก!$Y$19</f>
        <v>0</v>
      </c>
      <c r="E20" s="31"/>
      <c r="F20" s="31">
        <f>แบบกรอก!$Z$19</f>
        <v>0</v>
      </c>
      <c r="G20" s="31"/>
      <c r="H20" s="31">
        <f>แบบกรอก!$AA$19</f>
        <v>0</v>
      </c>
      <c r="I20" s="31"/>
      <c r="J20" s="31">
        <f>แบบกรอก!$AB$19</f>
        <v>0</v>
      </c>
      <c r="K20" s="111">
        <f t="shared" si="0"/>
        <v>0</v>
      </c>
      <c r="L20" s="188">
        <f t="shared" si="1"/>
        <v>0</v>
      </c>
      <c r="M20" s="199" t="str">
        <f t="shared" si="2"/>
        <v>ไม่ผ่าน</v>
      </c>
    </row>
    <row r="21" spans="1:13" x14ac:dyDescent="0.55000000000000004">
      <c r="A21" s="31">
        <v>11</v>
      </c>
      <c r="B21" s="71">
        <f>แบบกรอก!$B$20</f>
        <v>0</v>
      </c>
      <c r="C21" s="31"/>
      <c r="D21" s="31">
        <f>แบบกรอก!$Y$20</f>
        <v>0</v>
      </c>
      <c r="E21" s="31"/>
      <c r="F21" s="31">
        <f>แบบกรอก!$Z$20</f>
        <v>0</v>
      </c>
      <c r="G21" s="31"/>
      <c r="H21" s="31">
        <f>แบบกรอก!$AA$20</f>
        <v>0</v>
      </c>
      <c r="I21" s="31"/>
      <c r="J21" s="31">
        <f>แบบกรอก!$AB$20</f>
        <v>0</v>
      </c>
      <c r="K21" s="111">
        <f t="shared" si="0"/>
        <v>0</v>
      </c>
      <c r="L21" s="188">
        <f t="shared" si="1"/>
        <v>0</v>
      </c>
      <c r="M21" s="199" t="str">
        <f t="shared" si="2"/>
        <v>ไม่ผ่าน</v>
      </c>
    </row>
    <row r="22" spans="1:13" x14ac:dyDescent="0.55000000000000004">
      <c r="A22" s="31">
        <v>12</v>
      </c>
      <c r="B22" s="71">
        <f>แบบกรอก!$B$21</f>
        <v>0</v>
      </c>
      <c r="C22" s="31"/>
      <c r="D22" s="31">
        <f>แบบกรอก!$Y$21</f>
        <v>0</v>
      </c>
      <c r="E22" s="31"/>
      <c r="F22" s="31">
        <f>แบบกรอก!$Z$21</f>
        <v>0</v>
      </c>
      <c r="G22" s="31"/>
      <c r="H22" s="31">
        <f>แบบกรอก!$AA$21</f>
        <v>0</v>
      </c>
      <c r="I22" s="31"/>
      <c r="J22" s="31">
        <f>แบบกรอก!$AB$21</f>
        <v>0</v>
      </c>
      <c r="K22" s="111">
        <f t="shared" si="0"/>
        <v>0</v>
      </c>
      <c r="L22" s="188">
        <f t="shared" si="1"/>
        <v>0</v>
      </c>
      <c r="M22" s="199" t="str">
        <f t="shared" si="2"/>
        <v>ไม่ผ่าน</v>
      </c>
    </row>
    <row r="23" spans="1:13" x14ac:dyDescent="0.55000000000000004">
      <c r="A23" s="31">
        <v>13</v>
      </c>
      <c r="B23" s="7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</row>
    <row r="24" spans="1:13" x14ac:dyDescent="0.55000000000000004">
      <c r="A24" s="31">
        <v>14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</row>
    <row r="25" spans="1:13" x14ac:dyDescent="0.55000000000000004">
      <c r="A25" s="31">
        <v>15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</row>
    <row r="26" spans="1:13" x14ac:dyDescent="0.55000000000000004">
      <c r="A26" s="518" t="s">
        <v>174</v>
      </c>
      <c r="B26" s="512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</row>
    <row r="27" spans="1:13" x14ac:dyDescent="0.55000000000000004">
      <c r="A27" s="518" t="s">
        <v>207</v>
      </c>
      <c r="B27" s="512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</row>
    <row r="28" spans="1:13" x14ac:dyDescent="0.55000000000000004">
      <c r="A28" s="518" t="s">
        <v>149</v>
      </c>
      <c r="B28" s="512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</row>
    <row r="29" spans="1:13" x14ac:dyDescent="0.55000000000000004">
      <c r="A29" s="518" t="s">
        <v>70</v>
      </c>
      <c r="B29" s="512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</row>
    <row r="31" spans="1:13" x14ac:dyDescent="0.55000000000000004">
      <c r="B31" s="29" t="s">
        <v>218</v>
      </c>
      <c r="C31" t="s">
        <v>233</v>
      </c>
    </row>
    <row r="32" spans="1:13" x14ac:dyDescent="0.55000000000000004">
      <c r="B32" s="29" t="s">
        <v>163</v>
      </c>
      <c r="C32" s="494">
        <f>แบบกรอก!$B$22</f>
        <v>0</v>
      </c>
      <c r="D32" s="494"/>
      <c r="E32" s="494"/>
      <c r="F32" s="494"/>
      <c r="G32" s="494"/>
      <c r="H32" s="494"/>
      <c r="I32" t="s">
        <v>164</v>
      </c>
    </row>
    <row r="33" spans="3:8" x14ac:dyDescent="0.55000000000000004">
      <c r="C33" s="494" t="s">
        <v>178</v>
      </c>
      <c r="D33" s="494"/>
      <c r="E33" s="494"/>
      <c r="F33" s="494"/>
      <c r="G33" s="494"/>
      <c r="H33" s="494"/>
    </row>
  </sheetData>
  <sheetProtection sheet="1" objects="1" scenarios="1"/>
  <mergeCells count="17">
    <mergeCell ref="A1:M1"/>
    <mergeCell ref="A2:M2"/>
    <mergeCell ref="F3:G3"/>
    <mergeCell ref="H3:K3"/>
    <mergeCell ref="A9:A10"/>
    <mergeCell ref="B9:B10"/>
    <mergeCell ref="C9:F9"/>
    <mergeCell ref="G9:J9"/>
    <mergeCell ref="K9:K10"/>
    <mergeCell ref="L9:L10"/>
    <mergeCell ref="C33:H33"/>
    <mergeCell ref="M9:M10"/>
    <mergeCell ref="A26:B26"/>
    <mergeCell ref="A27:B27"/>
    <mergeCell ref="A28:B28"/>
    <mergeCell ref="A29:B29"/>
    <mergeCell ref="C32:H32"/>
  </mergeCells>
  <pageMargins left="0.7" right="0.7" top="0.75" bottom="0.75" header="0.3" footer="0.3"/>
  <pageSetup paperSize="9" orientation="portrait" r:id="rId1"/>
  <headerFooter>
    <oddHeader>&amp;Cหน้า 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32</vt:i4>
      </vt:variant>
    </vt:vector>
  </HeadingPairs>
  <TitlesOfParts>
    <vt:vector size="32" baseType="lpstr">
      <vt:lpstr>แบบกรอก</vt:lpstr>
      <vt:lpstr>น.1</vt:lpstr>
      <vt:lpstr>น.2</vt:lpstr>
      <vt:lpstr>น.3</vt:lpstr>
      <vt:lpstr>น.4</vt:lpstr>
      <vt:lpstr>น.5</vt:lpstr>
      <vt:lpstr>น.6</vt:lpstr>
      <vt:lpstr>น.7</vt:lpstr>
      <vt:lpstr>น.8</vt:lpstr>
      <vt:lpstr>น.9</vt:lpstr>
      <vt:lpstr>น.10</vt:lpstr>
      <vt:lpstr>น.11</vt:lpstr>
      <vt:lpstr>น.12</vt:lpstr>
      <vt:lpstr>น.13</vt:lpstr>
      <vt:lpstr>น.14</vt:lpstr>
      <vt:lpstr>น.15</vt:lpstr>
      <vt:lpstr>น.16</vt:lpstr>
      <vt:lpstr>น.17</vt:lpstr>
      <vt:lpstr>น.18</vt:lpstr>
      <vt:lpstr>น.19</vt:lpstr>
      <vt:lpstr>น.20</vt:lpstr>
      <vt:lpstr>น.21</vt:lpstr>
      <vt:lpstr>น.22</vt:lpstr>
      <vt:lpstr>น.23</vt:lpstr>
      <vt:lpstr>น.24</vt:lpstr>
      <vt:lpstr>น.25</vt:lpstr>
      <vt:lpstr>น.26</vt:lpstr>
      <vt:lpstr>น.27</vt:lpstr>
      <vt:lpstr>น.28</vt:lpstr>
      <vt:lpstr>น.29</vt:lpstr>
      <vt:lpstr>น.30</vt:lpstr>
      <vt:lpstr>ปก</vt:lpstr>
    </vt:vector>
  </TitlesOfParts>
  <Company>Sky123.Org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ASUS</cp:lastModifiedBy>
  <cp:lastPrinted>2020-04-04T11:53:32Z</cp:lastPrinted>
  <dcterms:created xsi:type="dcterms:W3CDTF">2020-03-23T06:35:22Z</dcterms:created>
  <dcterms:modified xsi:type="dcterms:W3CDTF">2022-04-05T06:36:48Z</dcterms:modified>
</cp:coreProperties>
</file>